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chollenbaugh\Desktop\"/>
    </mc:Choice>
  </mc:AlternateContent>
  <xr:revisionPtr revIDLastSave="0" documentId="8_{6EFB2BD4-11B3-4CD5-AB3D-08706D955E95}" xr6:coauthVersionLast="45" xr6:coauthVersionMax="45" xr10:uidLastSave="{00000000-0000-0000-0000-000000000000}"/>
  <bookViews>
    <workbookView xWindow="4740" yWindow="3570" windowWidth="21600" windowHeight="10440" firstSheet="1" activeTab="1" xr2:uid="{00000000-000D-0000-FFFF-FFFF00000000}"/>
  </bookViews>
  <sheets>
    <sheet name="DRY FM&amp;COM.FM&amp;GRS" sheetId="1" r:id="rId1"/>
    <sheet name="GRAZING" sheetId="2" r:id="rId2"/>
    <sheet name="FALCON RNCH SALES-LINCOLN RANCH" sheetId="8" r:id="rId3"/>
    <sheet name="LDS TR.SALES" sheetId="7" r:id="rId4"/>
    <sheet name="IMP.COUNTY TR.SALES" sheetId="10" r:id="rId5"/>
    <sheet name="VAC.COUNTY TR.SALES" sheetId="6" r:id="rId6"/>
    <sheet name="SOUTH LIMON TR.SALES" sheetId="5" r:id="rId7"/>
    <sheet name="NORTH LIMON TR. SALES" sheetId="4" r:id="rId8"/>
    <sheet name="FOXX MESA RANCH" sheetId="9" r:id="rId9"/>
  </sheets>
  <definedNames>
    <definedName name="_xlnm.Print_Area" localSheetId="0">'DRY FM&amp;COM.FM&amp;GRS'!$A$42:$U$86</definedName>
    <definedName name="_xlnm.Print_Area" localSheetId="2">'FALCON RNCH SALES-LINCOLN RANCH'!$A$20:$X$35</definedName>
    <definedName name="_xlnm.Print_Area" localSheetId="8">'FOXX MESA RANCH'!$A$3:$V$23</definedName>
    <definedName name="_xlnm.Print_Area" localSheetId="1">GRAZING!$A$56:$X$89</definedName>
    <definedName name="_xlnm.Print_Area" localSheetId="4">'IMP.COUNTY TR.SALES'!$A$1:$Y$14</definedName>
    <definedName name="_xlnm.Print_Area" localSheetId="3">'LDS TR.SALES'!$A$1:$X$20</definedName>
    <definedName name="_xlnm.Print_Area" localSheetId="7">'NORTH LIMON TR. SALES'!$A$1:$X$23</definedName>
    <definedName name="_xlnm.Print_Area" localSheetId="6">'SOUTH LIMON TR.SALES'!$A$1:$AB$9</definedName>
    <definedName name="_xlnm.Print_Area" localSheetId="5">'VAC.COUNTY TR.SALES'!$A$1:$T$19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1" i="2" l="1"/>
  <c r="S31" i="2" s="1"/>
  <c r="Q31" i="2"/>
  <c r="S23" i="2"/>
  <c r="P23" i="9" l="1"/>
  <c r="N23" i="9"/>
  <c r="P20" i="7"/>
  <c r="R20" i="7"/>
  <c r="Q24" i="1"/>
  <c r="O24" i="1"/>
  <c r="Q86" i="1"/>
  <c r="Q89" i="2"/>
  <c r="S74" i="2"/>
  <c r="T24" i="8"/>
  <c r="P17" i="8"/>
  <c r="R17" i="8"/>
  <c r="O73" i="1" l="1"/>
  <c r="S73" i="1" s="1"/>
  <c r="S22" i="2" l="1"/>
  <c r="T15" i="7" l="1"/>
  <c r="T14" i="7" l="1"/>
  <c r="T13" i="7" l="1"/>
  <c r="O69" i="1" l="1"/>
  <c r="S69" i="1" s="1"/>
  <c r="S72" i="2" l="1"/>
  <c r="T12" i="7" l="1"/>
  <c r="Q53" i="2" l="1"/>
  <c r="O53" i="2"/>
  <c r="S44" i="2"/>
  <c r="S53" i="2" l="1"/>
  <c r="S21" i="2" l="1"/>
  <c r="O223" i="1" l="1"/>
  <c r="S223" i="1" s="1"/>
  <c r="S12" i="1" l="1"/>
  <c r="S70" i="2" l="1"/>
  <c r="S10" i="1" l="1"/>
  <c r="S8" i="1" l="1"/>
  <c r="R8" i="9"/>
  <c r="S20" i="2" l="1"/>
  <c r="T11" i="7" l="1"/>
  <c r="T10" i="7" l="1"/>
  <c r="T9" i="7"/>
  <c r="T8" i="7" l="1"/>
  <c r="T20" i="7" l="1"/>
  <c r="S19" i="2"/>
  <c r="O65" i="1" l="1"/>
  <c r="S65" i="1" s="1"/>
  <c r="O61" i="1" l="1"/>
  <c r="S61" i="1" s="1"/>
  <c r="S68" i="2" l="1"/>
  <c r="T7" i="7"/>
  <c r="S6" i="1" l="1"/>
  <c r="S66" i="2" l="1"/>
  <c r="T6" i="7" l="1"/>
  <c r="T5" i="7" l="1"/>
  <c r="S4" i="1" l="1"/>
  <c r="T6" i="8" l="1"/>
  <c r="S18" i="2"/>
  <c r="S17" i="2" l="1"/>
  <c r="T4" i="7" l="1"/>
  <c r="S16" i="2" l="1"/>
  <c r="T5" i="8" l="1"/>
  <c r="R23" i="9" l="1"/>
  <c r="R7" i="9"/>
  <c r="S15" i="2" l="1"/>
  <c r="S14" i="2" l="1"/>
  <c r="R6" i="9" l="1"/>
  <c r="O56" i="1" l="1"/>
  <c r="S56" i="1" s="1"/>
  <c r="S13" i="2" l="1"/>
  <c r="S12" i="2"/>
  <c r="O219" i="1" l="1"/>
  <c r="S219" i="1" s="1"/>
  <c r="S11" i="2" l="1"/>
  <c r="S10" i="2" l="1"/>
  <c r="S8" i="2" l="1"/>
  <c r="S9" i="2"/>
  <c r="T4" i="8"/>
  <c r="O52" i="1"/>
  <c r="S52" i="1" s="1"/>
  <c r="O48" i="1"/>
  <c r="O86" i="1" s="1"/>
  <c r="S86" i="1" s="1"/>
  <c r="S48" i="1" l="1"/>
  <c r="S7" i="2"/>
  <c r="O64" i="2" l="1"/>
  <c r="S6" i="2"/>
  <c r="O89" i="2" l="1"/>
  <c r="S89" i="2" s="1"/>
  <c r="S64" i="2"/>
  <c r="S60" i="2"/>
  <c r="Q250" i="1" l="1"/>
  <c r="O250" i="1"/>
  <c r="S24" i="1" l="1"/>
  <c r="O14" i="10" l="1"/>
  <c r="Q14" i="10"/>
  <c r="S14" i="10" s="1"/>
  <c r="U4" i="8" l="1"/>
  <c r="Q132" i="1"/>
  <c r="P35" i="8"/>
  <c r="R35" i="8"/>
  <c r="R19" i="6"/>
  <c r="P19" i="6"/>
  <c r="N23" i="4"/>
  <c r="P23" i="4"/>
  <c r="O40" i="1"/>
  <c r="Q40" i="1"/>
  <c r="O132" i="1"/>
  <c r="R23" i="4" l="1"/>
  <c r="T17" i="8"/>
  <c r="S40" i="1"/>
  <c r="T35" i="8"/>
  <c r="S250" i="1"/>
  <c r="S132" i="1"/>
  <c r="T1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Lincoln County</author>
  </authors>
  <commentList>
    <comment ref="N5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Lincoln County: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Lincoln County</author>
  </authors>
  <commentList>
    <comment ref="N5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Lincoln County: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<sst xmlns="http://schemas.openxmlformats.org/spreadsheetml/2006/main" count="661" uniqueCount="277">
  <si>
    <t>PARCEL #</t>
  </si>
  <si>
    <t>LEGAL</t>
  </si>
  <si>
    <t>GRANTOR</t>
  </si>
  <si>
    <t>GRANTEE</t>
  </si>
  <si>
    <t>BK/PG</t>
  </si>
  <si>
    <t>DATE</t>
  </si>
  <si>
    <t>CLASS</t>
  </si>
  <si>
    <t>ACRES</t>
  </si>
  <si>
    <t>TOTAL $</t>
  </si>
  <si>
    <t>$/ACRE</t>
  </si>
  <si>
    <t xml:space="preserve"> </t>
  </si>
  <si>
    <t xml:space="preserve">TOTAL </t>
  </si>
  <si>
    <t>WEIGHTED:</t>
  </si>
  <si>
    <t>$</t>
  </si>
  <si>
    <t>PER ACRE</t>
  </si>
  <si>
    <t>SELLER</t>
  </si>
  <si>
    <t>BUYER</t>
  </si>
  <si>
    <t># IMPROV</t>
  </si>
  <si>
    <t># HOUSES</t>
  </si>
  <si>
    <t># MH</t>
  </si>
  <si>
    <t>AVERAGE $</t>
  </si>
  <si>
    <t>/ ACRE</t>
  </si>
  <si>
    <t>HOUSE</t>
  </si>
  <si>
    <t>MH</t>
  </si>
  <si>
    <t>$/AC</t>
  </si>
  <si>
    <t>ADJUSTED(LESS IMP)</t>
  </si>
  <si>
    <t>#ACRES</t>
  </si>
  <si>
    <t>NORTH LIMON TRACTS</t>
  </si>
  <si>
    <t>SOUTH LIMON TRACTS</t>
  </si>
  <si>
    <t># HOUSE</t>
  </si>
  <si>
    <t>VACANT COUNTY TRACTS</t>
  </si>
  <si>
    <t>IMPROVED COUNTY TRACTS</t>
  </si>
  <si>
    <t>GRAZING</t>
  </si>
  <si>
    <t>L.D.S. TRACTS</t>
  </si>
  <si>
    <t>IMPROVED SALES</t>
  </si>
  <si>
    <t># IMP</t>
  </si>
  <si>
    <t>COMBINATION DRY FARM &amp; GRASS</t>
  </si>
  <si>
    <t>LINCOLN RANCH, LLC</t>
  </si>
  <si>
    <t>FALCON RANCH TRACTS AND</t>
  </si>
  <si>
    <t xml:space="preserve">DRY FARM </t>
  </si>
  <si>
    <t>WITH IMPROVEMENTS</t>
  </si>
  <si>
    <t>COMBINATION IRRIGATION, DRY FARM &amp; GRASS</t>
  </si>
  <si>
    <t>RECPT.#</t>
  </si>
  <si>
    <t>PAGE 1</t>
  </si>
  <si>
    <t>FOXX MESA RANCH</t>
  </si>
  <si>
    <t>W2 SEC. 17; SEC. 18 E. OF C.R. 2; W2 SEC. 20 T14S R59W</t>
  </si>
  <si>
    <t># IMP ON</t>
  </si>
  <si>
    <t>TAX ROLL</t>
  </si>
  <si>
    <t>OUTBLDGS</t>
  </si>
  <si>
    <t>RECPT #</t>
  </si>
  <si>
    <t>PAGE 2</t>
  </si>
  <si>
    <t>PAGE 3</t>
  </si>
  <si>
    <t>PAGE 4</t>
  </si>
  <si>
    <t>2G</t>
  </si>
  <si>
    <t>2018 SALES</t>
  </si>
  <si>
    <t>SALES: 2018</t>
  </si>
  <si>
    <t>40 AC TR M\L IN SW4NW4, SW4 SEC. 10-10-54</t>
  </si>
  <si>
    <t>ALAN INVESTMENTS III, LLC</t>
  </si>
  <si>
    <t>SANDRA SUZANNE CHARTIER</t>
  </si>
  <si>
    <t>349551</t>
  </si>
  <si>
    <t>NW4SW4 SEC. 20 T15S R59W</t>
  </si>
  <si>
    <t>SHARON K. TOWNER</t>
  </si>
  <si>
    <t>RUSH TRUST</t>
  </si>
  <si>
    <t>4G</t>
  </si>
  <si>
    <t>311127100035   332104100006   332104100009   332104100002</t>
  </si>
  <si>
    <t>8.7834%: ALL SEC. 27; S2 SEC. 32; ALL SEC. 33; ALL LESS 5 AC. TR. SEC. 34-13-53; 3RD 4 AC. FROM S. SIDE OF N2NE4NE4 SEC. 4; N. 4 AC. OF S2SE4NE4 SEC. 4; 16.9%: S2S2NE4NE4 SEC. 4 T14S R53W</t>
  </si>
  <si>
    <t>THE SUSAN MAE MONKS TRUST</t>
  </si>
  <si>
    <t>THE MIKE MOSHER TRUST</t>
  </si>
  <si>
    <t>349534</t>
  </si>
  <si>
    <t>3G</t>
  </si>
  <si>
    <t>331106100127  331105200174</t>
  </si>
  <si>
    <t>E2NE4 SEC. 6; LOTS 3 &amp; 4, S2NW4, N2SW4 SEC. 5 T14S R58W</t>
  </si>
  <si>
    <t>DAVID ORCUTT</t>
  </si>
  <si>
    <t>AUSTIN RYAN HUNTOON</t>
  </si>
  <si>
    <t>349542</t>
  </si>
  <si>
    <t>LOT 1, LOT 2, S2NE4, N2SE4 SEC. 3-17-55</t>
  </si>
  <si>
    <t>JERRY R. SEYMOUR</t>
  </si>
  <si>
    <t>349571   349572</t>
  </si>
  <si>
    <t>5F</t>
  </si>
  <si>
    <t>5G</t>
  </si>
  <si>
    <t>N2SW4, SW4SW4, NW4SE4 SEC. 11; N2 SEC. 15-17-55</t>
  </si>
  <si>
    <t>PETE SEIB, JR</t>
  </si>
  <si>
    <t>CRAIG BUDGE, SUCCESSOR TRUSTEE OF THE RONALD LEVI PARKER REV. TRUST, THE DAISY ANN PARKER FAMILY TRUST</t>
  </si>
  <si>
    <t>349565   349566</t>
  </si>
  <si>
    <t>363703400066  363711300067</t>
  </si>
  <si>
    <t>CRAIG BUDGE, SUCCESSOR TRUSTEE OF THE RONALD LEVI PARKER REV. TR, THE DAISY ANN PARKER FAMILY TRUST</t>
  </si>
  <si>
    <t>ALL SEC. 14; ALL SEC. 22; N2 SEC. 27; N2 SEC. 28-17-55</t>
  </si>
  <si>
    <t>MELVIN D. NEUGEBAUER</t>
  </si>
  <si>
    <t>349567        349568</t>
  </si>
  <si>
    <t>W2, NE4, W2SE4 SEC. 23; W2W2 SEC. 25; ALL SEC. 26-17-55</t>
  </si>
  <si>
    <t>HAGANS RANCH, INC.</t>
  </si>
  <si>
    <t>349574     349575</t>
  </si>
  <si>
    <t>35.2 AC. TR. IN NE4NW4 SEC. 18-15-59</t>
  </si>
  <si>
    <t xml:space="preserve">MOHAN R. SAGAR, MADHURI J. SAGAR  </t>
  </si>
  <si>
    <t>JEFFERY W. &amp; MELISSA M. BALLARD  JT</t>
  </si>
  <si>
    <t>VAC</t>
  </si>
  <si>
    <t>S2NW4, N2SW4, W2SE4, NW4NW4, SW4NE4 SEC. 27-16-54</t>
  </si>
  <si>
    <t>PENSCO TRUST COMPANY FBO PAUL BEHR</t>
  </si>
  <si>
    <t>CRAIG BUDGE, P.R.</t>
  </si>
  <si>
    <t>349618</t>
  </si>
  <si>
    <t>364301100021   364312100022</t>
  </si>
  <si>
    <t>E2 SEC. 1; N2NE4 SEC. 12-17-58</t>
  </si>
  <si>
    <t>JOSEPH I. CORUM, GLADYS M. PILKINGTON</t>
  </si>
  <si>
    <t>PAUL R. JENKINS</t>
  </si>
  <si>
    <t>349632   349633</t>
  </si>
  <si>
    <t>357918100136   357724100016   357918300100   357713100009</t>
  </si>
  <si>
    <t>E2, NW4, N2SW4 SEC. 18; ALL SEC. 19-16-55;  NE4, N2SE4, E2NW4, NW4NW4, NE4SW4 SEC. 13; E2 SEC. 24-16-56</t>
  </si>
  <si>
    <t>GILES &amp; BANNY GREENFIELD</t>
  </si>
  <si>
    <t>NATHAN R. SEYMOUR</t>
  </si>
  <si>
    <t>E2SE4 SEC. 5-11-53</t>
  </si>
  <si>
    <t>WILLIAM &amp; HELEN DUTRO</t>
  </si>
  <si>
    <t>DARREL E, CAROL, DARREL P, JOSEPH DUTRO JT</t>
  </si>
  <si>
    <t>349662</t>
  </si>
  <si>
    <t>FAMILY</t>
  </si>
  <si>
    <t>E2NE4 SEC. 5-11-53</t>
  </si>
  <si>
    <t>DUTRO LAND, LLC</t>
  </si>
  <si>
    <t>349664</t>
  </si>
  <si>
    <t>SE4 SEC. 17-8-54</t>
  </si>
  <si>
    <t>JERRY R. WITHINGTON</t>
  </si>
  <si>
    <t>GARY R &amp; JODI K WITHINGTON  JT</t>
  </si>
  <si>
    <t>1F</t>
  </si>
  <si>
    <t>1G</t>
  </si>
  <si>
    <t>TR. #13 IN W2 SEC. 20-14-59</t>
  </si>
  <si>
    <t>ANNETTE KENT</t>
  </si>
  <si>
    <t>ROSE SARAH DEGENNARO</t>
  </si>
  <si>
    <t>LOTS 3 &amp; 4; S2NW4 SEC. 2-14-59</t>
  </si>
  <si>
    <t>RONNEE RICE &amp; JOSEPH DUNCKER</t>
  </si>
  <si>
    <t>DAN KISHORE</t>
  </si>
  <si>
    <t>349705</t>
  </si>
  <si>
    <t>TR. OF LAND IN SEC. 5; E2 SEC. 8-11-55</t>
  </si>
  <si>
    <t>RAVENKAMP LAND, LLC</t>
  </si>
  <si>
    <t>BRIAN SCOTT &amp; LORA LEE WHITE  JT</t>
  </si>
  <si>
    <t>349719</t>
  </si>
  <si>
    <t>TR. #3 IN NW4 SEC. 17-14-59</t>
  </si>
  <si>
    <t>JEAN JACQUES PAVIA</t>
  </si>
  <si>
    <t>MARIO E. PINTO</t>
  </si>
  <si>
    <t>N2SW4SE4, N2SE4SW4 SEC. 19-15-59 TR. #15</t>
  </si>
  <si>
    <t>ROBERT T. NELSON</t>
  </si>
  <si>
    <t>DALE &amp; MICHELLE DAY  JT</t>
  </si>
  <si>
    <t>MH LND</t>
  </si>
  <si>
    <t>N2, SW4, N2SE4 SEC. 29-16-53</t>
  </si>
  <si>
    <t>E. YVONNE LANDRY, BILLIE J. WILLIAMS</t>
  </si>
  <si>
    <t>BRANDON &amp; CODYE REYSTEAD  JT</t>
  </si>
  <si>
    <t>349884</t>
  </si>
  <si>
    <t>TR. IN SE4SE4 SEC. 11-14-58</t>
  </si>
  <si>
    <t>NORBERT C. JAMESON, P.R.</t>
  </si>
  <si>
    <t>AUDREY R &amp; ROBET R MARIE  JT</t>
  </si>
  <si>
    <t xml:space="preserve">RES </t>
  </si>
  <si>
    <t>S2NW4, NE4NW4, SE4, S2NE4, NE4NE4 SEC. 2-11-53</t>
  </si>
  <si>
    <t>MARY ELLEN DAHM</t>
  </si>
  <si>
    <t>MICHAEL M &amp; PHYLLIS E. MELLOTT JT</t>
  </si>
  <si>
    <t>350004</t>
  </si>
  <si>
    <t>35.09 AC TR. IN NE4 SEC. 7-11-56</t>
  </si>
  <si>
    <t>BRIAN SCOTT &amp; LORA LEE WHITE</t>
  </si>
  <si>
    <t>BLUE FIREFLY DEVELOPMENT LLC</t>
  </si>
  <si>
    <t>350044</t>
  </si>
  <si>
    <t>S2N2SE4 SEC. 19-15-59</t>
  </si>
  <si>
    <t>RONALD G &amp; BETTY J FORBIS</t>
  </si>
  <si>
    <t>JESUS SARABIA HERNANDEZ, GUDELIA JIMENEZ VERASTEGUI  JT</t>
  </si>
  <si>
    <t>AG</t>
  </si>
  <si>
    <t>W2 SEC. 12 T8S R53W</t>
  </si>
  <si>
    <t>KEITH A. SAFFER TRUST, VADA M. SAFFER TRUST</t>
  </si>
  <si>
    <t>RALPH D &amp; DAWN M BRENT  JT</t>
  </si>
  <si>
    <t>2F</t>
  </si>
  <si>
    <t>SW4SW4 SEC. 10-14-58</t>
  </si>
  <si>
    <t>PAUL L &amp; MABEL R CALDWELL</t>
  </si>
  <si>
    <t>JAEL E. DOSHI</t>
  </si>
  <si>
    <t>E2W2SE4 SEC. 12-14-58</t>
  </si>
  <si>
    <t>BENJAMIN BAHN</t>
  </si>
  <si>
    <t>JASON H. WALTER</t>
  </si>
  <si>
    <t>40 AC M/L IN NW4 SEC. 4-15-59</t>
  </si>
  <si>
    <t>SARAH E. VESSER</t>
  </si>
  <si>
    <t>350109   350110</t>
  </si>
  <si>
    <t>97.68 AC. TR. IN SW4 SEC. 5-7-53</t>
  </si>
  <si>
    <t>GARY R &amp; JODI K WITHINGTON</t>
  </si>
  <si>
    <t>S2NW4 SEC. 10-14-58</t>
  </si>
  <si>
    <t>JESUS M. J. SANCHEZ</t>
  </si>
  <si>
    <t>JERRE A. JUNG</t>
  </si>
  <si>
    <t>S2SW4 SEC. 8-11-55</t>
  </si>
  <si>
    <t>TIMMOTHY A. &amp; AIMEE LYNN DAVIS</t>
  </si>
  <si>
    <t>SCOTT D. &amp; REBECCA L. RAVENKAMP</t>
  </si>
  <si>
    <t>KIETH, KATHLEEN, PAUL HARRIS</t>
  </si>
  <si>
    <t>350150</t>
  </si>
  <si>
    <t>285126300056   285101100098</t>
  </si>
  <si>
    <t>ALL LESS 4.85 AC. TR. IN NE4 SEC. 1; W2 SEC. 12; S2S2 SEC. 26-11-55</t>
  </si>
  <si>
    <t>LUINDA M RAINES, PAULA R. CRABB, AMY J WISE</t>
  </si>
  <si>
    <t>PERRY B &amp; PATRICIA L WHITE  JT</t>
  </si>
  <si>
    <t>3F</t>
  </si>
  <si>
    <t>W2 SEC. 6; NW4, W2SW4 SEC. 7-12-52</t>
  </si>
  <si>
    <t>WILLIAM J &amp; MARY L LYONS</t>
  </si>
  <si>
    <t>BIG SANDY RANCH COMPANY, LLC</t>
  </si>
  <si>
    <t>4F</t>
  </si>
  <si>
    <t>3C</t>
  </si>
  <si>
    <t>MELVIN YELL</t>
  </si>
  <si>
    <t>TRACEY SILVA</t>
  </si>
  <si>
    <t>S2N2, W2SW4 SEC. 6-16-54</t>
  </si>
  <si>
    <t>STEVEN E. BAILEY, WADE R. BAILEY</t>
  </si>
  <si>
    <t>350316</t>
  </si>
  <si>
    <t>E2NE4 SEC. 8-14-58</t>
  </si>
  <si>
    <t>JASON M. BROWN</t>
  </si>
  <si>
    <t>JOHN MICHAEL WALKER</t>
  </si>
  <si>
    <t>TR. IN W2SW4 SEC. 12-14-58</t>
  </si>
  <si>
    <t>W2E2SW4 SEC. 12-14-58</t>
  </si>
  <si>
    <t>JAMES &amp; MARCHETA LUND, TRSTE</t>
  </si>
  <si>
    <t>W2E2NW4 SEC. 7-14-57</t>
  </si>
  <si>
    <t>LINGLE VICKY L</t>
  </si>
  <si>
    <t>ROBERT W BREAULT</t>
  </si>
  <si>
    <t>MARY R CULLEN, JOANNA CULLEN, CELIA F CUTHBERTSON, DOROTHY I VESECKY</t>
  </si>
  <si>
    <t>PATSIE E SMITH, JULIE A JOFFE, TRAVIS W HOHL  JT</t>
  </si>
  <si>
    <t>350445-350448</t>
  </si>
  <si>
    <t>310917300059   310920200061</t>
  </si>
  <si>
    <t>THAT PART LYING W. OF UPRR ROW SEC. 17; N2N2 LYING W OF UPRR ROW, SE4NW4 SEC. 20-13-52</t>
  </si>
  <si>
    <t>TR. #1 IN NW4 SEC. 17-14-59</t>
  </si>
  <si>
    <t>DAVID NORDSTROM</t>
  </si>
  <si>
    <t>ANTHONY &amp; DORALEE FERONA</t>
  </si>
  <si>
    <t>E2 LESS 5 AC. SEC. 7-7-53</t>
  </si>
  <si>
    <t>KIMEL K &amp; WANDA C BRENT  JT</t>
  </si>
  <si>
    <t>N2 LESS A 35.09 AC. TR. IN NE4 SEC. 7-11-56</t>
  </si>
  <si>
    <t>BRIAN SCOTT WHITE, LORA LEE WHITE</t>
  </si>
  <si>
    <t>350478</t>
  </si>
  <si>
    <t>NE4NW4 SEC. 23-15-55</t>
  </si>
  <si>
    <t>DONALD C. STONE</t>
  </si>
  <si>
    <t>ADAM R, ANNA C STONE  JT</t>
  </si>
  <si>
    <t>350494</t>
  </si>
  <si>
    <t>NW4 SEC. 7-13-56</t>
  </si>
  <si>
    <t>DALLAS D &amp; ALICE M HASS</t>
  </si>
  <si>
    <t>BRUCE &amp; KARA HASS  JT</t>
  </si>
  <si>
    <t>350520</t>
  </si>
  <si>
    <t>PORTION OF LAND IN NE4 &amp; N. 180' LOT 1 SEC. 6 -11-55</t>
  </si>
  <si>
    <t>RAVENKAMP LAND, LLC &amp; LYLE E RAVENKAMP TRUST, RICHELLE J RAVENKAMP TRUST</t>
  </si>
  <si>
    <t>COLE DAVID THOMPSON</t>
  </si>
  <si>
    <t>350512     350513</t>
  </si>
  <si>
    <t>W2 SEC. 6-15-59</t>
  </si>
  <si>
    <t>YODER BROTHERS, LLC</t>
  </si>
  <si>
    <t>SHEPHERD HILL LAND, LLC</t>
  </si>
  <si>
    <t>350537</t>
  </si>
  <si>
    <t>310906200007   310906301011   310906100006   310906300010   306330100027</t>
  </si>
  <si>
    <t>E2 LESS 2 TRACTS TO CDOT SEC. 30; ALL SEC. 31 T12S R52W; PART OF THE SW4NW4 LYING E OF UPRR LESS TOWN OF BOYERO, N2NE4, SE4NE4, N2NW4, LESS CULLEN ADD, TR 5 PART OF SW4NE4 &amp; SE4NW4, W2SE4SW4, W2E2SE4SW4 ALL IN SEC. 6 T13S R52W; LOTS 2 - 16 INCL.; BLK. 1; ALL BLK. 2; ALL BLK. 3; ALL BLK. 4; ALL BLK. 5; ALLBLK. 6; ALL BLK. 7; ALL 8; ALL BLK. 9 ORIGINAL TOWN OF BOYERO; LOTS 1 - 6 INCL., 8 - 16 INCL. BLK. E; LOTS 14, 15, 16 BLK. F KINNEY'S FIRST ADDITION; LOTS 15, 16; BLK. H KELSEYS FIRST ADDITION; LOT 17, BLK H KINNEY'S FIRST ADDITION TO THE UNINCORPORATED TOWN OF BOYERO, COLORADO</t>
  </si>
  <si>
    <t>DOROTHY I. VESECKY, CELIA F. CUTHBERTSON, MARY R. CULLEN, JOANNA FOX CULLEN</t>
  </si>
  <si>
    <t>PHILLIP E. CAMENISCH</t>
  </si>
  <si>
    <t>350590   350591   350592   350593</t>
  </si>
  <si>
    <t>E2E2SW4 SEC. 12-14-58</t>
  </si>
  <si>
    <t>RICHARD D WEINER</t>
  </si>
  <si>
    <t>PEDRO ANDAZOLA</t>
  </si>
  <si>
    <t>10 AC. IN NW4 SEC. 12-12-54</t>
  </si>
  <si>
    <t>ANTHONY &amp; LAUREN PAIGE BUXTON LYONS</t>
  </si>
  <si>
    <t>CHANDA F &amp; JUSTIN G MORGAN  JT</t>
  </si>
  <si>
    <t>350658</t>
  </si>
  <si>
    <t>N2NE4 SEC. 18-6-55</t>
  </si>
  <si>
    <t>THE ANTHONY M. WERTH LIVING TRUST</t>
  </si>
  <si>
    <t>TIMOTHY A &amp; BUACHOMPHOO TACONI  JT</t>
  </si>
  <si>
    <t>NE4NW4 SEC. 15-14-58</t>
  </si>
  <si>
    <t>JOHN KEESEE ETAL</t>
  </si>
  <si>
    <t>DOUGLAS DEAN HIATT, ANGELA LYNN TOLLAR-HIATT  JT</t>
  </si>
  <si>
    <t>E2E2NW4 SEC 7-14-57</t>
  </si>
  <si>
    <t>LEONARD G LOPEZ, JAMES F PREVATTE, ANTHONY LOPEZ</t>
  </si>
  <si>
    <t>350710   350711</t>
  </si>
  <si>
    <t>W2E2SE4 SEC. 12-14-58</t>
  </si>
  <si>
    <t>JOSEPH B LOVELACE, EIKE A. WOEBER</t>
  </si>
  <si>
    <t>RANCHO LOS PINOS INC.</t>
  </si>
  <si>
    <t>N2SW4 SEC. 8-11-55</t>
  </si>
  <si>
    <t>SCOTT D &amp; REBECCA L REVENKAMP</t>
  </si>
  <si>
    <t>JOSH &amp; LACIE LEITHEAD   JT</t>
  </si>
  <si>
    <t>350966</t>
  </si>
  <si>
    <t>363118200023   363118100065   363107300064</t>
  </si>
  <si>
    <t>SW4 LESS NE4NE4SW4, SE4 LESS 2 AC TR IN S2SE4 SEC. 7; N2 SEC. 18-17-52</t>
  </si>
  <si>
    <t>MARY KATHRYN MANN</t>
  </si>
  <si>
    <t>MICHAEL L &amp; JULIE ZIMMERMAN  JT</t>
  </si>
  <si>
    <t>N2NE4 SEC. 19-15-59</t>
  </si>
  <si>
    <t>THEODOR C. &amp; CONNIE L. PHIPPS</t>
  </si>
  <si>
    <t>MILTON L. &amp; STEPHANIE E. KUNAU  JT</t>
  </si>
  <si>
    <t>24.5 AC TR IN NW4SW4 SEC. 19-9-54</t>
  </si>
  <si>
    <t>CARLOS L &amp; MICHELLE R LEONARD</t>
  </si>
  <si>
    <t>TYLER COCHRAN</t>
  </si>
  <si>
    <t>351042</t>
  </si>
  <si>
    <t>INNER SOL INC</t>
  </si>
  <si>
    <t>351061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</si>
</sst>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&quot;$&quot;#,##0"/>
    <numFmt numFmtId="165" formatCode="mmmm\-yy"/>
    <numFmt numFmtId="166" formatCode="&quot;$&quot;#,##0.00"/>
    <numFmt numFmtId="167" formatCode="[$-409]mmm\-yy;@"/>
    <numFmt numFmtId="168" formatCode="[$-409]mmmm\-yy;@"/>
  </numFmts>
  <fonts count="37" x14ac:knownFonts="1">
    <font>
      <sz val="10"/>
      <name val="Arial"/>
    </font>
    <font>
      <sz val="10"/>
      <name val="Arial"/>
      <family val="2"/>
    </font>
    <font>
      <b/>
      <u/>
      <sz val="10"/>
      <color indexed="57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color indexed="17"/>
      <name val="Arial"/>
      <family val="2"/>
    </font>
    <font>
      <b/>
      <sz val="8"/>
      <color indexed="17"/>
      <name val="Times New Roman"/>
      <family val="1"/>
    </font>
    <font>
      <sz val="8"/>
      <name val="Arial"/>
      <family val="2"/>
    </font>
    <font>
      <b/>
      <sz val="10"/>
      <color indexed="17"/>
      <name val="Arial"/>
      <family val="2"/>
    </font>
    <font>
      <sz val="6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u/>
      <sz val="9"/>
      <color indexed="17"/>
      <name val="Arial"/>
      <family val="2"/>
    </font>
    <font>
      <sz val="9"/>
      <color indexed="12"/>
      <name val="Arial"/>
      <family val="2"/>
    </font>
    <font>
      <b/>
      <u/>
      <sz val="9"/>
      <color indexed="57"/>
      <name val="Arial"/>
      <family val="2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Arial"/>
      <family val="2"/>
    </font>
    <font>
      <sz val="8"/>
      <color rgb="FFFF0000"/>
      <name val="Times New Roman"/>
      <family val="1"/>
    </font>
    <font>
      <b/>
      <sz val="8"/>
      <color rgb="FF00660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0" fillId="0" borderId="1" xfId="0" applyBorder="1"/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/>
    <xf numFmtId="0" fontId="11" fillId="0" borderId="0" xfId="0" applyFont="1"/>
    <xf numFmtId="0" fontId="6" fillId="0" borderId="1" xfId="0" applyFont="1" applyBorder="1"/>
    <xf numFmtId="0" fontId="0" fillId="0" borderId="0" xfId="0" applyBorder="1"/>
    <xf numFmtId="0" fontId="6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2" xfId="0" applyFont="1" applyBorder="1"/>
    <xf numFmtId="0" fontId="12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" fontId="0" fillId="0" borderId="0" xfId="0" applyNumberFormat="1"/>
    <xf numFmtId="166" fontId="5" fillId="0" borderId="0" xfId="0" applyNumberFormat="1" applyFont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166" fontId="5" fillId="0" borderId="0" xfId="0" applyNumberFormat="1" applyFont="1"/>
    <xf numFmtId="0" fontId="13" fillId="0" borderId="0" xfId="0" applyFont="1"/>
    <xf numFmtId="166" fontId="8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Alignment="1"/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/>
    <xf numFmtId="0" fontId="0" fillId="0" borderId="0" xfId="0" applyAlignment="1"/>
    <xf numFmtId="0" fontId="12" fillId="0" borderId="0" xfId="0" applyFont="1" applyBorder="1"/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1" xfId="0" applyFont="1" applyBorder="1"/>
    <xf numFmtId="164" fontId="5" fillId="0" borderId="0" xfId="0" applyNumberFormat="1" applyFont="1"/>
    <xf numFmtId="16" fontId="5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4" fontId="27" fillId="0" borderId="0" xfId="0" applyNumberFormat="1" applyFont="1" applyAlignment="1">
      <alignment horizontal="center"/>
    </xf>
    <xf numFmtId="0" fontId="16" fillId="0" borderId="0" xfId="0" applyFont="1"/>
    <xf numFmtId="0" fontId="5" fillId="0" borderId="0" xfId="0" applyFont="1" applyBorder="1" applyAlignment="1"/>
    <xf numFmtId="0" fontId="28" fillId="0" borderId="2" xfId="0" applyFont="1" applyBorder="1" applyAlignment="1">
      <alignment horizontal="center"/>
    </xf>
    <xf numFmtId="0" fontId="5" fillId="0" borderId="0" xfId="0" quotePrefix="1" applyFont="1"/>
    <xf numFmtId="164" fontId="3" fillId="0" borderId="0" xfId="0" applyNumberFormat="1" applyFont="1" applyAlignment="1">
      <alignment horizontal="right"/>
    </xf>
    <xf numFmtId="164" fontId="27" fillId="0" borderId="1" xfId="0" applyNumberFormat="1" applyFont="1" applyBorder="1" applyAlignment="1">
      <alignment horizontal="center"/>
    </xf>
    <xf numFmtId="0" fontId="18" fillId="0" borderId="0" xfId="0" applyFont="1"/>
    <xf numFmtId="166" fontId="29" fillId="0" borderId="0" xfId="0" applyNumberFormat="1" applyFont="1" applyAlignment="1">
      <alignment horizontal="center"/>
    </xf>
    <xf numFmtId="0" fontId="30" fillId="0" borderId="0" xfId="0" applyFont="1"/>
    <xf numFmtId="0" fontId="1" fillId="0" borderId="0" xfId="0" applyFont="1"/>
    <xf numFmtId="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49" fontId="17" fillId="0" borderId="0" xfId="0" applyNumberFormat="1" applyFont="1" applyBorder="1"/>
    <xf numFmtId="49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left" wrapText="1"/>
    </xf>
    <xf numFmtId="0" fontId="27" fillId="0" borderId="0" xfId="0" applyFont="1" applyAlignment="1">
      <alignment horizontal="center"/>
    </xf>
    <xf numFmtId="166" fontId="27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right"/>
    </xf>
    <xf numFmtId="49" fontId="5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wrapText="1"/>
    </xf>
    <xf numFmtId="168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6" fontId="5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164" fontId="5" fillId="0" borderId="0" xfId="0" applyNumberFormat="1" applyFont="1" applyBorder="1"/>
    <xf numFmtId="0" fontId="20" fillId="0" borderId="0" xfId="0" applyFont="1" applyAlignment="1">
      <alignment wrapText="1"/>
    </xf>
    <xf numFmtId="166" fontId="6" fillId="0" borderId="0" xfId="0" applyNumberFormat="1" applyFont="1" applyBorder="1" applyAlignment="1">
      <alignment horizontal="center"/>
    </xf>
    <xf numFmtId="0" fontId="21" fillId="0" borderId="0" xfId="0" applyFont="1"/>
    <xf numFmtId="0" fontId="19" fillId="0" borderId="0" xfId="0" applyFont="1"/>
    <xf numFmtId="0" fontId="22" fillId="0" borderId="2" xfId="0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 wrapText="1"/>
    </xf>
    <xf numFmtId="1" fontId="20" fillId="0" borderId="0" xfId="0" applyNumberFormat="1" applyFont="1" applyBorder="1"/>
    <xf numFmtId="0" fontId="19" fillId="0" borderId="2" xfId="0" applyFont="1" applyBorder="1"/>
    <xf numFmtId="1" fontId="20" fillId="0" borderId="0" xfId="0" applyNumberFormat="1" applyFont="1" applyBorder="1" applyAlignment="1">
      <alignment horizontal="center"/>
    </xf>
    <xf numFmtId="0" fontId="19" fillId="0" borderId="0" xfId="0" applyFont="1" applyBorder="1"/>
    <xf numFmtId="0" fontId="23" fillId="0" borderId="0" xfId="0" applyFont="1"/>
    <xf numFmtId="0" fontId="20" fillId="0" borderId="0" xfId="0" applyFont="1" applyAlignment="1">
      <alignment horizontal="left" wrapText="1"/>
    </xf>
    <xf numFmtId="0" fontId="20" fillId="0" borderId="0" xfId="0" applyFont="1"/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5" fontId="20" fillId="0" borderId="0" xfId="0" applyNumberFormat="1" applyFont="1" applyAlignment="1">
      <alignment horizontal="center"/>
    </xf>
    <xf numFmtId="164" fontId="20" fillId="0" borderId="0" xfId="0" applyNumberFormat="1" applyFont="1"/>
    <xf numFmtId="166" fontId="20" fillId="0" borderId="0" xfId="0" applyNumberFormat="1" applyFont="1"/>
    <xf numFmtId="166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Alignment="1"/>
    <xf numFmtId="167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6" fontId="31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wrapText="1"/>
    </xf>
    <xf numFmtId="0" fontId="19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17" fontId="20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4" fontId="31" fillId="0" borderId="0" xfId="0" applyNumberFormat="1" applyFont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49" fontId="20" fillId="0" borderId="0" xfId="0" applyNumberFormat="1" applyFont="1"/>
    <xf numFmtId="16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167" fontId="20" fillId="0" borderId="0" xfId="0" applyNumberFormat="1" applyFont="1" applyAlignment="1">
      <alignment horizontal="center" wrapText="1"/>
    </xf>
    <xf numFmtId="4" fontId="31" fillId="0" borderId="0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4" fontId="31" fillId="0" borderId="0" xfId="0" applyNumberFormat="1" applyFont="1" applyAlignment="1">
      <alignment horizontal="center"/>
    </xf>
    <xf numFmtId="164" fontId="20" fillId="0" borderId="0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4" fontId="20" fillId="0" borderId="0" xfId="0" applyNumberFormat="1" applyFont="1" applyBorder="1" applyAlignment="1">
      <alignment horizontal="center"/>
    </xf>
    <xf numFmtId="1" fontId="19" fillId="0" borderId="0" xfId="0" applyNumberFormat="1" applyFont="1"/>
    <xf numFmtId="0" fontId="19" fillId="0" borderId="0" xfId="0" applyFont="1" applyBorder="1" applyAlignment="1">
      <alignment horizontal="center" wrapText="1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7" fontId="19" fillId="0" borderId="0" xfId="0" applyNumberFormat="1" applyFont="1" applyBorder="1" applyAlignment="1">
      <alignment horizontal="center"/>
    </xf>
    <xf numFmtId="4" fontId="19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16" fontId="19" fillId="0" borderId="0" xfId="0" applyNumberFormat="1" applyFont="1" applyAlignment="1">
      <alignment horizontal="center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wrapText="1"/>
    </xf>
    <xf numFmtId="1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166" fontId="19" fillId="0" borderId="1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horizontal="center" wrapText="1"/>
    </xf>
    <xf numFmtId="4" fontId="32" fillId="0" borderId="0" xfId="0" applyNumberFormat="1" applyFont="1" applyBorder="1" applyAlignment="1">
      <alignment horizontal="center"/>
    </xf>
    <xf numFmtId="0" fontId="20" fillId="0" borderId="3" xfId="0" applyFont="1" applyBorder="1"/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3" fillId="0" borderId="0" xfId="0" applyFont="1" applyAlignment="1"/>
    <xf numFmtId="0" fontId="19" fillId="0" borderId="0" xfId="0" applyFont="1" applyAlignment="1"/>
    <xf numFmtId="1" fontId="6" fillId="0" borderId="0" xfId="0" applyNumberFormat="1" applyFont="1" applyAlignment="1">
      <alignment horizontal="center"/>
    </xf>
    <xf numFmtId="0" fontId="34" fillId="0" borderId="0" xfId="0" applyFont="1"/>
    <xf numFmtId="166" fontId="34" fillId="0" borderId="0" xfId="0" applyNumberFormat="1" applyFont="1"/>
    <xf numFmtId="0" fontId="6" fillId="0" borderId="0" xfId="0" applyFont="1" applyAlignment="1">
      <alignment wrapText="1"/>
    </xf>
    <xf numFmtId="17" fontId="6" fillId="0" borderId="0" xfId="0" applyNumberFormat="1" applyFont="1"/>
    <xf numFmtId="2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right"/>
    </xf>
    <xf numFmtId="164" fontId="19" fillId="0" borderId="0" xfId="0" applyNumberFormat="1" applyFont="1"/>
    <xf numFmtId="164" fontId="34" fillId="0" borderId="0" xfId="0" applyNumberFormat="1" applyFont="1" applyAlignment="1">
      <alignment horizontal="center"/>
    </xf>
    <xf numFmtId="0" fontId="19" fillId="0" borderId="4" xfId="0" applyFont="1" applyBorder="1" applyAlignment="1">
      <alignment wrapText="1"/>
    </xf>
    <xf numFmtId="0" fontId="6" fillId="0" borderId="0" xfId="0" applyFont="1" applyAlignment="1"/>
    <xf numFmtId="3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0" fillId="0" borderId="0" xfId="0" applyNumberFormat="1" applyFont="1" applyAlignment="1"/>
    <xf numFmtId="0" fontId="20" fillId="0" borderId="0" xfId="0" applyFont="1" applyBorder="1" applyAlignment="1"/>
    <xf numFmtId="166" fontId="20" fillId="0" borderId="0" xfId="0" applyNumberFormat="1" applyFont="1" applyAlignment="1"/>
    <xf numFmtId="6" fontId="19" fillId="0" borderId="0" xfId="0" applyNumberFormat="1" applyFont="1" applyAlignment="1"/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17" fontId="20" fillId="0" borderId="0" xfId="0" applyNumberFormat="1" applyFont="1" applyAlignment="1">
      <alignment horizontal="center" vertical="center"/>
    </xf>
    <xf numFmtId="166" fontId="20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6" fontId="8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1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165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quotePrefix="1" applyFont="1"/>
    <xf numFmtId="166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4" fontId="6" fillId="0" borderId="3" xfId="0" applyNumberFormat="1" applyFont="1" applyBorder="1" applyAlignment="1">
      <alignment horizontal="center"/>
    </xf>
    <xf numFmtId="166" fontId="32" fillId="0" borderId="0" xfId="0" applyNumberFormat="1" applyFont="1" applyAlignment="1"/>
    <xf numFmtId="0" fontId="0" fillId="0" borderId="0" xfId="0" applyAlignment="1"/>
    <xf numFmtId="0" fontId="20" fillId="0" borderId="3" xfId="0" applyFont="1" applyBorder="1" applyAlignment="1">
      <alignment horizontal="center"/>
    </xf>
    <xf numFmtId="3" fontId="34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vertical="center"/>
    </xf>
    <xf numFmtId="0" fontId="6" fillId="0" borderId="0" xfId="0" applyFont="1" applyAlignment="1">
      <alignment horizontal="center" wrapText="1"/>
    </xf>
    <xf numFmtId="0" fontId="20" fillId="0" borderId="0" xfId="0" applyFont="1" applyBorder="1" applyAlignment="1">
      <alignment wrapText="1"/>
    </xf>
    <xf numFmtId="17" fontId="6" fillId="0" borderId="0" xfId="0" applyNumberFormat="1" applyFont="1" applyAlignment="1"/>
    <xf numFmtId="164" fontId="32" fillId="0" borderId="0" xfId="0" applyNumberFormat="1" applyFont="1" applyAlignment="1">
      <alignment horizontal="center"/>
    </xf>
    <xf numFmtId="166" fontId="35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66" fontId="1" fillId="0" borderId="0" xfId="0" applyNumberFormat="1" applyFont="1" applyAlignment="1"/>
    <xf numFmtId="166" fontId="1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0" fontId="6" fillId="0" borderId="0" xfId="0" applyFont="1" applyBorder="1" applyAlignment="1"/>
    <xf numFmtId="167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3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5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166" fontId="3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164" fontId="6" fillId="0" borderId="0" xfId="0" applyNumberFormat="1" applyFont="1" applyAlignment="1"/>
    <xf numFmtId="0" fontId="1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7" fillId="0" borderId="0" xfId="0" applyFont="1" applyAlignment="1"/>
    <xf numFmtId="0" fontId="0" fillId="0" borderId="2" xfId="0" applyBorder="1" applyAlignment="1"/>
    <xf numFmtId="0" fontId="7" fillId="0" borderId="2" xfId="0" applyFont="1" applyBorder="1" applyAlignment="1"/>
    <xf numFmtId="0" fontId="7" fillId="0" borderId="0" xfId="0" applyFont="1" applyBorder="1" applyAlignment="1"/>
    <xf numFmtId="1" fontId="0" fillId="0" borderId="0" xfId="0" applyNumberFormat="1" applyAlignment="1"/>
    <xf numFmtId="166" fontId="35" fillId="0" borderId="0" xfId="0" applyNumberFormat="1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166" fontId="34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0</xdr:rowOff>
    </xdr:from>
    <xdr:to>
      <xdr:col>20</xdr:col>
      <xdr:colOff>19050</xdr:colOff>
      <xdr:row>2</xdr:row>
      <xdr:rowOff>0</xdr:rowOff>
    </xdr:to>
    <xdr:sp macro="" textlink="">
      <xdr:nvSpPr>
        <xdr:cNvPr id="15308" name="Line 3">
          <a:extLst>
            <a:ext uri="{FF2B5EF4-FFF2-40B4-BE49-F238E27FC236}">
              <a16:creationId xmlns:a16="http://schemas.microsoft.com/office/drawing/2014/main" id="{00000000-0008-0000-0400-0000CC3B0000}"/>
            </a:ext>
          </a:extLst>
        </xdr:cNvPr>
        <xdr:cNvSpPr>
          <a:spLocks noChangeShapeType="1"/>
        </xdr:cNvSpPr>
      </xdr:nvSpPr>
      <xdr:spPr bwMode="auto">
        <a:xfrm>
          <a:off x="10125075" y="3238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278"/>
  <sheetViews>
    <sheetView topLeftCell="A22" zoomScaleNormal="100" workbookViewId="0">
      <selection activeCell="Q23" sqref="O23:Q23"/>
    </sheetView>
  </sheetViews>
  <sheetFormatPr defaultRowHeight="12.75" x14ac:dyDescent="0.2"/>
  <cols>
    <col min="1" max="1" width="13" bestFit="1" customWidth="1"/>
    <col min="2" max="2" width="0.7109375" customWidth="1"/>
    <col min="3" max="3" width="44.7109375" customWidth="1"/>
    <col min="4" max="4" width="0.7109375" customWidth="1"/>
    <col min="5" max="5" width="36.5703125" customWidth="1"/>
    <col min="6" max="6" width="0.5703125" customWidth="1"/>
    <col min="7" max="7" width="37.85546875" customWidth="1"/>
    <col min="8" max="8" width="0.5703125" hidden="1" customWidth="1"/>
    <col min="9" max="9" width="8.85546875" customWidth="1"/>
    <col min="10" max="10" width="0.5703125" customWidth="1"/>
    <col min="11" max="11" width="9.28515625" customWidth="1"/>
    <col min="12" max="12" width="0.5703125" customWidth="1"/>
    <col min="13" max="13" width="7.42578125" customWidth="1"/>
    <col min="14" max="14" width="0.7109375" customWidth="1"/>
    <col min="15" max="15" width="10" bestFit="1" customWidth="1"/>
    <col min="16" max="16" width="0.5703125" customWidth="1"/>
    <col min="17" max="17" width="11.42578125" customWidth="1"/>
    <col min="18" max="18" width="0.7109375" customWidth="1"/>
    <col min="19" max="19" width="9.5703125" customWidth="1"/>
    <col min="20" max="20" width="0.7109375" customWidth="1"/>
    <col min="21" max="21" width="10.85546875" customWidth="1"/>
    <col min="22" max="22" width="0.5703125" hidden="1" customWidth="1"/>
    <col min="23" max="23" width="6.140625" customWidth="1"/>
  </cols>
  <sheetData>
    <row r="1" spans="1:23" x14ac:dyDescent="0.2">
      <c r="A1" s="118" t="s">
        <v>54</v>
      </c>
      <c r="F1" s="28" t="s">
        <v>39</v>
      </c>
    </row>
    <row r="2" spans="1:23" x14ac:dyDescent="0.2">
      <c r="A2" s="119"/>
    </row>
    <row r="3" spans="1:23" ht="13.5" thickBot="1" x14ac:dyDescent="0.25">
      <c r="A3" s="120" t="s">
        <v>0</v>
      </c>
      <c r="B3" s="18"/>
      <c r="C3" s="17" t="s">
        <v>1</v>
      </c>
      <c r="D3" s="17"/>
      <c r="E3" s="17" t="s">
        <v>2</v>
      </c>
      <c r="F3" s="17"/>
      <c r="G3" s="17" t="s">
        <v>3</v>
      </c>
      <c r="H3" s="17"/>
      <c r="I3" s="17" t="s">
        <v>42</v>
      </c>
      <c r="J3" s="17"/>
      <c r="K3" s="17" t="s">
        <v>5</v>
      </c>
      <c r="L3" s="17"/>
      <c r="M3" s="17" t="s">
        <v>6</v>
      </c>
      <c r="N3" s="17"/>
      <c r="O3" s="17" t="s">
        <v>7</v>
      </c>
      <c r="P3" s="19"/>
      <c r="Q3" s="17" t="s">
        <v>8</v>
      </c>
      <c r="R3" s="18"/>
      <c r="S3" s="17" t="s">
        <v>9</v>
      </c>
    </row>
    <row r="4" spans="1:23" ht="29.25" customHeight="1" x14ac:dyDescent="0.2">
      <c r="A4" s="121">
        <v>253312200078</v>
      </c>
      <c r="B4" s="206"/>
      <c r="C4" s="208" t="s">
        <v>160</v>
      </c>
      <c r="D4" s="139"/>
      <c r="E4" s="128" t="s">
        <v>161</v>
      </c>
      <c r="F4" s="130"/>
      <c r="G4" s="130" t="s">
        <v>162</v>
      </c>
      <c r="H4" s="139"/>
      <c r="I4" s="132">
        <v>350054</v>
      </c>
      <c r="J4" s="132"/>
      <c r="K4" s="140">
        <v>43221</v>
      </c>
      <c r="L4" s="132"/>
      <c r="M4" s="132" t="s">
        <v>163</v>
      </c>
      <c r="N4" s="132"/>
      <c r="O4" s="132">
        <v>320</v>
      </c>
      <c r="P4" s="132"/>
      <c r="Q4" s="141">
        <v>275000</v>
      </c>
      <c r="R4" s="132"/>
      <c r="S4" s="149">
        <f>Q4/O4</f>
        <v>859.375</v>
      </c>
      <c r="U4" s="2"/>
    </row>
    <row r="5" spans="1:23" ht="10.5" customHeight="1" x14ac:dyDescent="0.2">
      <c r="A5" s="121"/>
      <c r="B5" s="206"/>
      <c r="C5" s="208"/>
      <c r="D5" s="139"/>
      <c r="E5" s="130"/>
      <c r="F5" s="130"/>
      <c r="G5" s="130"/>
      <c r="H5" s="139"/>
      <c r="I5" s="132"/>
      <c r="J5" s="132"/>
      <c r="K5" s="140"/>
      <c r="L5" s="132"/>
      <c r="M5" s="132"/>
      <c r="N5" s="132"/>
      <c r="O5" s="132"/>
      <c r="P5" s="132"/>
      <c r="Q5" s="141"/>
      <c r="R5" s="132"/>
      <c r="S5" s="149"/>
      <c r="U5" s="2"/>
    </row>
    <row r="6" spans="1:23" ht="19.5" customHeight="1" x14ac:dyDescent="0.2">
      <c r="A6" s="121">
        <v>232305300116</v>
      </c>
      <c r="B6" s="207"/>
      <c r="C6" s="139" t="s">
        <v>173</v>
      </c>
      <c r="D6" s="139"/>
      <c r="E6" s="139" t="s">
        <v>174</v>
      </c>
      <c r="F6" s="139"/>
      <c r="G6" s="209" t="s">
        <v>162</v>
      </c>
      <c r="H6" s="139"/>
      <c r="I6" s="137">
        <v>350125</v>
      </c>
      <c r="J6" s="139"/>
      <c r="K6" s="140">
        <v>43221</v>
      </c>
      <c r="L6" s="139"/>
      <c r="M6" s="132" t="s">
        <v>163</v>
      </c>
      <c r="N6" s="139"/>
      <c r="O6" s="137">
        <v>97.68</v>
      </c>
      <c r="P6" s="189"/>
      <c r="Q6" s="141">
        <v>98700</v>
      </c>
      <c r="R6" s="189"/>
      <c r="S6" s="149">
        <f>Q6/O6</f>
        <v>1010.4422604422604</v>
      </c>
      <c r="U6" s="2"/>
    </row>
    <row r="7" spans="1:23" ht="10.5" customHeight="1" x14ac:dyDescent="0.2">
      <c r="A7" s="121"/>
      <c r="B7" s="207"/>
      <c r="C7" s="139"/>
      <c r="D7" s="139"/>
      <c r="E7" s="139"/>
      <c r="F7" s="139"/>
      <c r="G7" s="209"/>
      <c r="H7" s="139"/>
      <c r="I7" s="137"/>
      <c r="J7" s="139"/>
      <c r="K7" s="140"/>
      <c r="L7" s="139"/>
      <c r="M7" s="132"/>
      <c r="N7" s="139"/>
      <c r="O7" s="145"/>
      <c r="P7" s="189"/>
      <c r="Q7" s="146"/>
      <c r="R7" s="189"/>
      <c r="S7" s="13"/>
      <c r="U7" s="2"/>
    </row>
    <row r="8" spans="1:23" ht="23.25" customHeight="1" x14ac:dyDescent="0.2">
      <c r="A8" s="122">
        <v>232307100117</v>
      </c>
      <c r="B8" s="63"/>
      <c r="C8" s="116" t="s">
        <v>215</v>
      </c>
      <c r="D8" s="139"/>
      <c r="E8" s="139" t="s">
        <v>174</v>
      </c>
      <c r="F8" s="139"/>
      <c r="G8" s="209" t="s">
        <v>216</v>
      </c>
      <c r="H8" s="139"/>
      <c r="I8" s="137">
        <v>350468</v>
      </c>
      <c r="J8" s="139"/>
      <c r="K8" s="140">
        <v>43313</v>
      </c>
      <c r="L8" s="139"/>
      <c r="M8" s="132" t="s">
        <v>163</v>
      </c>
      <c r="N8" s="139"/>
      <c r="O8" s="132">
        <v>315</v>
      </c>
      <c r="P8" s="139"/>
      <c r="Q8" s="141">
        <v>317000</v>
      </c>
      <c r="R8" s="210"/>
      <c r="S8" s="149">
        <f>Q8/O8</f>
        <v>1006.3492063492064</v>
      </c>
      <c r="T8" s="3"/>
      <c r="U8" s="3"/>
      <c r="V8" s="3"/>
      <c r="W8" s="3"/>
    </row>
    <row r="9" spans="1:23" ht="10.5" customHeight="1" x14ac:dyDescent="0.2">
      <c r="A9" s="122"/>
      <c r="B9" s="207"/>
      <c r="C9" s="116"/>
      <c r="D9" s="139"/>
      <c r="E9" s="139"/>
      <c r="F9" s="139"/>
      <c r="G9" s="209"/>
      <c r="H9" s="139"/>
      <c r="I9" s="137"/>
      <c r="J9" s="139"/>
      <c r="K9" s="140"/>
      <c r="L9" s="139"/>
      <c r="M9" s="132"/>
      <c r="N9" s="139"/>
      <c r="O9" s="132"/>
      <c r="P9" s="139"/>
      <c r="Q9" s="141"/>
      <c r="R9" s="210"/>
      <c r="S9" s="13"/>
      <c r="T9" s="3"/>
      <c r="U9" s="3"/>
      <c r="V9" s="3"/>
      <c r="W9" s="3"/>
    </row>
    <row r="10" spans="1:23" ht="23.25" customHeight="1" x14ac:dyDescent="0.2">
      <c r="A10" s="121">
        <v>285307100138</v>
      </c>
      <c r="B10" s="63"/>
      <c r="C10" s="130" t="s">
        <v>217</v>
      </c>
      <c r="D10" s="139"/>
      <c r="E10" s="128" t="s">
        <v>218</v>
      </c>
      <c r="F10" s="139"/>
      <c r="G10" s="130" t="s">
        <v>119</v>
      </c>
      <c r="H10" s="139"/>
      <c r="I10" s="131" t="s">
        <v>219</v>
      </c>
      <c r="J10" s="132"/>
      <c r="K10" s="140">
        <v>43313</v>
      </c>
      <c r="L10" s="139"/>
      <c r="M10" s="132" t="s">
        <v>187</v>
      </c>
      <c r="N10" s="139"/>
      <c r="O10" s="132">
        <v>277.91000000000003</v>
      </c>
      <c r="P10" s="189"/>
      <c r="Q10" s="141">
        <v>201500</v>
      </c>
      <c r="R10" s="189"/>
      <c r="S10" s="149">
        <f>Q10/O10</f>
        <v>725.05487388003303</v>
      </c>
      <c r="T10" s="3"/>
      <c r="U10" s="2"/>
      <c r="V10" s="3"/>
      <c r="W10" s="3"/>
    </row>
    <row r="11" spans="1:23" ht="10.5" customHeight="1" x14ac:dyDescent="0.2">
      <c r="A11" s="121"/>
      <c r="B11" s="63"/>
      <c r="C11" s="130"/>
      <c r="D11" s="139"/>
      <c r="E11" s="128"/>
      <c r="F11" s="139"/>
      <c r="G11" s="130"/>
      <c r="H11" s="139"/>
      <c r="I11" s="131"/>
      <c r="J11" s="132"/>
      <c r="K11" s="140"/>
      <c r="L11" s="139"/>
      <c r="M11" s="132"/>
      <c r="N11" s="139"/>
      <c r="O11" s="93"/>
      <c r="P11" s="189"/>
      <c r="Q11" s="146"/>
      <c r="R11" s="189"/>
      <c r="S11" s="13"/>
      <c r="T11" s="3"/>
      <c r="U11" s="2"/>
      <c r="V11" s="3"/>
      <c r="W11" s="3"/>
    </row>
    <row r="12" spans="1:23" ht="23.25" customHeight="1" x14ac:dyDescent="0.2">
      <c r="A12" s="122">
        <v>311707200057</v>
      </c>
      <c r="B12" s="63"/>
      <c r="C12" s="128" t="s">
        <v>224</v>
      </c>
      <c r="D12" s="139"/>
      <c r="E12" s="128" t="s">
        <v>225</v>
      </c>
      <c r="F12" s="139"/>
      <c r="G12" s="128" t="s">
        <v>226</v>
      </c>
      <c r="H12" s="139"/>
      <c r="I12" s="131" t="s">
        <v>227</v>
      </c>
      <c r="J12" s="153"/>
      <c r="K12" s="147">
        <v>43313</v>
      </c>
      <c r="L12" s="139"/>
      <c r="M12" s="132" t="s">
        <v>187</v>
      </c>
      <c r="N12" s="139"/>
      <c r="O12" s="132">
        <v>171</v>
      </c>
      <c r="P12" s="139"/>
      <c r="Q12" s="141">
        <v>64000</v>
      </c>
      <c r="R12" s="189"/>
      <c r="S12" s="149">
        <f>Q12/O12</f>
        <v>374.26900584795322</v>
      </c>
      <c r="T12" s="3"/>
      <c r="U12" s="2" t="s">
        <v>113</v>
      </c>
      <c r="V12" s="3"/>
      <c r="W12" s="3"/>
    </row>
    <row r="13" spans="1:23" ht="10.5" customHeight="1" x14ac:dyDescent="0.2">
      <c r="A13" s="122"/>
      <c r="B13" s="63"/>
      <c r="C13" s="128"/>
      <c r="D13" s="139"/>
      <c r="E13" s="128"/>
      <c r="F13" s="139"/>
      <c r="G13" s="128"/>
      <c r="H13" s="139"/>
      <c r="I13" s="131"/>
      <c r="J13" s="153"/>
      <c r="K13" s="147"/>
      <c r="L13" s="139"/>
      <c r="M13" s="132"/>
      <c r="N13" s="139"/>
      <c r="O13" s="93"/>
      <c r="P13" s="189"/>
      <c r="Q13" s="146"/>
      <c r="R13" s="189"/>
      <c r="S13" s="13"/>
      <c r="T13" s="3"/>
      <c r="U13" s="2"/>
      <c r="V13" s="3"/>
      <c r="W13" s="3"/>
    </row>
    <row r="14" spans="1:23" ht="14.25" customHeight="1" x14ac:dyDescent="0.2">
      <c r="A14" s="121"/>
      <c r="B14" s="63"/>
      <c r="C14" s="128"/>
      <c r="D14" s="139"/>
      <c r="E14" s="128"/>
      <c r="F14" s="139"/>
      <c r="G14" s="130"/>
      <c r="H14" s="139"/>
      <c r="I14" s="131"/>
      <c r="J14" s="132"/>
      <c r="K14" s="147"/>
      <c r="L14" s="139"/>
      <c r="M14" s="132"/>
      <c r="N14" s="139"/>
      <c r="O14" s="93"/>
      <c r="P14" s="189"/>
      <c r="Q14" s="146"/>
      <c r="R14" s="189"/>
      <c r="S14" s="13"/>
      <c r="T14" s="3"/>
      <c r="U14" s="2"/>
    </row>
    <row r="15" spans="1:23" ht="7.5" customHeight="1" x14ac:dyDescent="0.2">
      <c r="A15" s="121"/>
      <c r="B15" s="63"/>
      <c r="C15" s="128"/>
      <c r="D15" s="139"/>
      <c r="E15" s="128"/>
      <c r="F15" s="139"/>
      <c r="G15" s="130"/>
      <c r="H15" s="139"/>
      <c r="I15" s="131"/>
      <c r="J15" s="132"/>
      <c r="K15" s="147"/>
      <c r="L15" s="139"/>
      <c r="M15" s="132"/>
      <c r="N15" s="139"/>
      <c r="O15" s="93"/>
      <c r="P15" s="189"/>
      <c r="Q15" s="146"/>
      <c r="R15" s="189"/>
      <c r="S15" s="13"/>
      <c r="T15" s="3"/>
      <c r="U15" s="2"/>
    </row>
    <row r="16" spans="1:23" ht="13.5" customHeight="1" x14ac:dyDescent="0.2">
      <c r="A16" s="122"/>
      <c r="B16" s="63"/>
      <c r="C16" s="128"/>
      <c r="D16" s="139"/>
      <c r="E16" s="128"/>
      <c r="F16" s="139"/>
      <c r="G16" s="128"/>
      <c r="H16" s="139"/>
      <c r="I16" s="131"/>
      <c r="J16" s="153"/>
      <c r="K16" s="147"/>
      <c r="L16" s="139"/>
      <c r="M16" s="132"/>
      <c r="N16" s="139"/>
      <c r="O16" s="93"/>
      <c r="P16" s="211"/>
      <c r="Q16" s="146"/>
      <c r="R16" s="211"/>
      <c r="S16" s="149"/>
      <c r="T16" s="3"/>
      <c r="U16" s="2"/>
    </row>
    <row r="17" spans="1:23" ht="13.5" customHeight="1" x14ac:dyDescent="0.2">
      <c r="A17" s="122"/>
      <c r="B17" s="63"/>
      <c r="C17" s="128"/>
      <c r="D17" s="139"/>
      <c r="E17" s="128"/>
      <c r="F17" s="139"/>
      <c r="G17" s="128"/>
      <c r="H17" s="139"/>
      <c r="I17" s="131"/>
      <c r="J17" s="153"/>
      <c r="K17" s="147"/>
      <c r="L17" s="139"/>
      <c r="M17" s="132"/>
      <c r="N17" s="139"/>
      <c r="O17" s="93"/>
      <c r="P17" s="211"/>
      <c r="Q17" s="146"/>
      <c r="R17" s="211"/>
      <c r="S17" s="149"/>
      <c r="T17" s="3"/>
      <c r="U17" s="2"/>
    </row>
    <row r="18" spans="1:23" ht="13.5" customHeight="1" x14ac:dyDescent="0.2">
      <c r="A18" s="122"/>
      <c r="B18" s="63"/>
      <c r="C18" s="128"/>
      <c r="D18" s="139"/>
      <c r="E18" s="128"/>
      <c r="F18" s="139"/>
      <c r="G18" s="130"/>
      <c r="H18" s="139"/>
      <c r="I18" s="131"/>
      <c r="J18" s="132"/>
      <c r="K18" s="147"/>
      <c r="L18" s="139"/>
      <c r="M18" s="132"/>
      <c r="N18" s="139"/>
      <c r="O18" s="93"/>
      <c r="P18" s="189"/>
      <c r="Q18" s="146"/>
      <c r="R18" s="189"/>
      <c r="S18" s="149"/>
      <c r="T18" s="3"/>
      <c r="U18" s="2"/>
    </row>
    <row r="19" spans="1:23" x14ac:dyDescent="0.2">
      <c r="A19" s="122"/>
      <c r="B19" s="63"/>
      <c r="C19" s="128"/>
      <c r="D19" s="139"/>
      <c r="E19" s="128"/>
      <c r="F19" s="139"/>
      <c r="G19" s="130"/>
      <c r="H19" s="139"/>
      <c r="I19" s="131"/>
      <c r="J19" s="132"/>
      <c r="K19" s="147"/>
      <c r="L19" s="139"/>
      <c r="M19" s="132"/>
      <c r="N19" s="139"/>
      <c r="O19" s="93"/>
      <c r="P19" s="189"/>
      <c r="Q19" s="146"/>
      <c r="R19" s="189"/>
      <c r="S19" s="149"/>
      <c r="T19" s="3"/>
      <c r="U19" s="2"/>
    </row>
    <row r="20" spans="1:23" x14ac:dyDescent="0.2">
      <c r="A20" s="122"/>
      <c r="B20" s="237"/>
      <c r="C20" s="128"/>
      <c r="D20" s="237"/>
      <c r="E20" s="130"/>
      <c r="F20" s="237"/>
      <c r="G20" s="16"/>
      <c r="H20" s="237"/>
      <c r="I20" s="186"/>
      <c r="J20" s="237"/>
      <c r="K20" s="147"/>
      <c r="L20" s="237"/>
      <c r="M20" s="121"/>
      <c r="N20" s="237"/>
      <c r="O20" s="195"/>
      <c r="P20" s="237"/>
      <c r="Q20" s="136"/>
      <c r="R20" s="237"/>
      <c r="S20" s="13"/>
    </row>
    <row r="21" spans="1:23" x14ac:dyDescent="0.2">
      <c r="A21" s="122"/>
      <c r="C21" s="128"/>
      <c r="E21" s="130"/>
      <c r="G21" s="16"/>
      <c r="I21" s="186"/>
      <c r="K21" s="217"/>
      <c r="M21" s="121"/>
      <c r="O21" s="195"/>
      <c r="Q21" s="136"/>
      <c r="S21" s="13"/>
    </row>
    <row r="22" spans="1:23" x14ac:dyDescent="0.2">
      <c r="A22" s="121"/>
      <c r="B22" s="3"/>
      <c r="C22" s="152"/>
      <c r="D22" s="129"/>
      <c r="E22" s="132"/>
      <c r="F22" s="129"/>
      <c r="G22" s="129"/>
      <c r="H22" s="129"/>
      <c r="I22" s="132"/>
      <c r="J22" s="119"/>
      <c r="K22" s="132"/>
      <c r="L22" s="119"/>
      <c r="M22" s="131"/>
      <c r="N22" s="129"/>
      <c r="O22" s="132" t="s">
        <v>11</v>
      </c>
      <c r="P22" s="132"/>
      <c r="Q22" s="141" t="s">
        <v>11</v>
      </c>
      <c r="R22" s="132"/>
      <c r="S22" s="141" t="s">
        <v>8</v>
      </c>
    </row>
    <row r="23" spans="1:23" x14ac:dyDescent="0.2">
      <c r="A23" s="121"/>
      <c r="B23" s="3"/>
      <c r="C23" s="152"/>
      <c r="D23" s="129"/>
      <c r="E23" s="132"/>
      <c r="F23" s="129"/>
      <c r="G23" s="129"/>
      <c r="H23" s="129"/>
      <c r="I23" s="132"/>
      <c r="J23" s="129"/>
      <c r="K23" s="132"/>
      <c r="L23" s="129"/>
      <c r="M23" s="131"/>
      <c r="N23" s="129"/>
      <c r="O23" s="132" t="s">
        <v>7</v>
      </c>
      <c r="P23" s="132"/>
      <c r="Q23" s="141" t="s">
        <v>13</v>
      </c>
      <c r="R23" s="132"/>
      <c r="S23" s="141" t="s">
        <v>14</v>
      </c>
    </row>
    <row r="24" spans="1:23" x14ac:dyDescent="0.2">
      <c r="A24" s="121"/>
      <c r="C24" s="129"/>
      <c r="D24" s="129"/>
      <c r="E24" s="129"/>
      <c r="F24" s="129"/>
      <c r="G24" s="129"/>
      <c r="H24" s="129"/>
      <c r="I24" s="132"/>
      <c r="J24" s="129"/>
      <c r="K24" s="132"/>
      <c r="L24" s="129"/>
      <c r="M24" s="132"/>
      <c r="N24" s="129"/>
      <c r="O24" s="148">
        <f>SUM(O4:O20)</f>
        <v>1181.5900000000001</v>
      </c>
      <c r="P24" s="148"/>
      <c r="Q24" s="149">
        <f>SUM(Q4:Q20)</f>
        <v>956200</v>
      </c>
      <c r="R24" s="148"/>
      <c r="S24" s="149">
        <f>Q24/O24</f>
        <v>809.2485549132947</v>
      </c>
    </row>
    <row r="25" spans="1:23" x14ac:dyDescent="0.2">
      <c r="A25" s="93"/>
      <c r="D25" s="3"/>
      <c r="E25" s="5"/>
      <c r="F25" s="3"/>
      <c r="G25" s="5"/>
      <c r="H25" s="3"/>
      <c r="I25" s="5"/>
      <c r="J25" s="5"/>
      <c r="K25" s="5"/>
      <c r="L25" s="5"/>
      <c r="M25" s="8"/>
      <c r="N25" s="5"/>
      <c r="O25" s="88"/>
      <c r="P25" s="88"/>
      <c r="Q25" s="88"/>
      <c r="R25" s="88"/>
      <c r="S25" s="88"/>
    </row>
    <row r="26" spans="1:23" x14ac:dyDescent="0.2">
      <c r="A26" s="93"/>
      <c r="D26" s="3"/>
      <c r="E26" s="5"/>
      <c r="F26" s="3"/>
      <c r="G26" s="5"/>
      <c r="H26" s="3"/>
      <c r="I26" s="5"/>
      <c r="J26" s="5"/>
      <c r="K26" s="5"/>
      <c r="L26" s="5"/>
      <c r="M26" s="8"/>
      <c r="N26" s="5"/>
      <c r="O26" s="88"/>
      <c r="P26" s="88"/>
      <c r="Q26" s="88"/>
      <c r="R26" s="88"/>
      <c r="S26" s="88"/>
    </row>
    <row r="27" spans="1:23" x14ac:dyDescent="0.2">
      <c r="A27" s="93"/>
      <c r="D27" s="3"/>
      <c r="E27" s="5"/>
      <c r="F27" s="3"/>
      <c r="G27" s="5"/>
      <c r="H27" s="3"/>
      <c r="I27" s="5"/>
      <c r="J27" s="5"/>
      <c r="K27" s="5"/>
      <c r="L27" s="5"/>
      <c r="M27" s="5"/>
      <c r="N27" s="5"/>
      <c r="O27" s="88"/>
      <c r="P27" s="88"/>
      <c r="Q27" s="88"/>
      <c r="R27" s="88"/>
      <c r="S27" s="88"/>
    </row>
    <row r="28" spans="1:23" x14ac:dyDescent="0.2">
      <c r="A28" s="93"/>
      <c r="D28" s="3"/>
      <c r="E28" s="5"/>
      <c r="F28" s="3"/>
      <c r="G28" s="5"/>
      <c r="H28" s="3"/>
      <c r="I28" s="5"/>
      <c r="J28" s="5"/>
      <c r="K28" s="5"/>
      <c r="L28" s="5"/>
      <c r="M28" s="5" t="s">
        <v>10</v>
      </c>
      <c r="N28" s="5"/>
      <c r="O28" s="88"/>
      <c r="P28" s="88"/>
      <c r="Q28" s="88"/>
      <c r="R28" s="88"/>
      <c r="S28" s="88"/>
    </row>
    <row r="29" spans="1:23" x14ac:dyDescent="0.2">
      <c r="A29" s="123"/>
      <c r="B29" s="34"/>
      <c r="C29" s="34"/>
      <c r="D29" s="34"/>
      <c r="E29" s="36"/>
      <c r="F29" s="34"/>
      <c r="G29" s="36"/>
      <c r="H29" s="34"/>
      <c r="I29" s="36"/>
      <c r="J29" s="36"/>
      <c r="K29" s="36"/>
      <c r="L29" s="36"/>
      <c r="M29" s="36"/>
      <c r="N29" s="36"/>
      <c r="O29" s="36"/>
      <c r="P29" s="36"/>
      <c r="Q29" s="37"/>
      <c r="R29" s="36"/>
      <c r="S29" s="36"/>
      <c r="T29" s="32"/>
      <c r="U29" s="32"/>
      <c r="V29" s="32"/>
      <c r="W29" s="32"/>
    </row>
    <row r="30" spans="1:23" ht="12" customHeight="1" thickBot="1" x14ac:dyDescent="0.25">
      <c r="A30" s="124"/>
      <c r="B30" s="38"/>
      <c r="C30" s="39" t="s">
        <v>34</v>
      </c>
      <c r="D30" s="40"/>
      <c r="E30" s="41"/>
      <c r="F30" s="40"/>
      <c r="G30" s="41"/>
      <c r="H30" s="40"/>
      <c r="I30" s="41"/>
      <c r="J30" s="41"/>
      <c r="K30" s="41"/>
      <c r="L30" s="41"/>
      <c r="M30" s="41"/>
      <c r="N30" s="41"/>
      <c r="O30" s="41"/>
      <c r="P30" s="41"/>
      <c r="Q30" s="42"/>
      <c r="R30" s="41"/>
      <c r="S30" s="41"/>
      <c r="T30" s="18"/>
      <c r="U30" s="43" t="s">
        <v>35</v>
      </c>
      <c r="V30" s="43"/>
      <c r="W30" s="43" t="s">
        <v>22</v>
      </c>
    </row>
    <row r="31" spans="1:23" x14ac:dyDescent="0.2">
      <c r="A31" s="125"/>
      <c r="B31" s="35"/>
      <c r="C31" s="98"/>
      <c r="D31" s="34"/>
      <c r="E31" s="70"/>
      <c r="F31" s="70"/>
      <c r="G31" s="70"/>
      <c r="H31" s="34"/>
      <c r="I31" s="36"/>
      <c r="J31" s="36"/>
      <c r="K31" s="56"/>
      <c r="L31" s="36"/>
      <c r="M31" s="60"/>
      <c r="N31" s="36"/>
      <c r="O31" s="36"/>
      <c r="P31" s="36"/>
      <c r="Q31" s="37"/>
      <c r="R31" s="36"/>
      <c r="S31" s="87"/>
      <c r="U31" s="5"/>
      <c r="V31" s="5"/>
      <c r="W31" s="291"/>
    </row>
    <row r="32" spans="1:23" ht="17.25" customHeight="1" x14ac:dyDescent="0.2">
      <c r="A32" s="119"/>
      <c r="C32" s="4"/>
      <c r="D32" s="4"/>
      <c r="E32" s="96"/>
      <c r="F32" s="96"/>
      <c r="G32" s="9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U32" s="5"/>
      <c r="V32" s="5"/>
      <c r="W32" s="292"/>
    </row>
    <row r="33" spans="1:24" x14ac:dyDescent="0.2">
      <c r="A33" s="119"/>
      <c r="C33" s="4"/>
      <c r="D33" s="4"/>
      <c r="E33" s="96"/>
      <c r="F33" s="96"/>
      <c r="G33" s="9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U33" s="5"/>
      <c r="V33" s="5"/>
      <c r="W33" s="5"/>
    </row>
    <row r="34" spans="1:24" x14ac:dyDescent="0.2">
      <c r="A34" s="119"/>
      <c r="C34" s="4"/>
      <c r="D34" s="4"/>
      <c r="E34" s="96"/>
      <c r="F34" s="96"/>
      <c r="G34" s="9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U34" s="5"/>
      <c r="V34" s="5"/>
      <c r="W34" s="5"/>
    </row>
    <row r="35" spans="1:24" x14ac:dyDescent="0.2">
      <c r="A35" s="119"/>
      <c r="C35" s="4"/>
      <c r="D35" s="4"/>
      <c r="E35" s="96"/>
      <c r="F35" s="96"/>
      <c r="G35" s="9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U35" s="5"/>
      <c r="V35" s="5"/>
      <c r="W35" s="5"/>
    </row>
    <row r="36" spans="1:24" ht="13.5" thickBot="1" x14ac:dyDescent="0.25">
      <c r="A36" s="126"/>
      <c r="B36" s="32"/>
      <c r="C36" s="33"/>
      <c r="D36" s="33"/>
      <c r="E36" s="97"/>
      <c r="F36" s="97"/>
      <c r="G36" s="97"/>
      <c r="H36" s="33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26"/>
      <c r="U36" s="36"/>
      <c r="V36" s="36"/>
      <c r="W36" s="36"/>
    </row>
    <row r="37" spans="1:24" x14ac:dyDescent="0.2">
      <c r="A37" s="119"/>
      <c r="C37" s="4"/>
      <c r="D37" s="4"/>
      <c r="E37" s="96"/>
      <c r="F37" s="96"/>
      <c r="G37" s="96"/>
      <c r="H37" s="4"/>
      <c r="I37" s="4"/>
      <c r="J37" s="4"/>
      <c r="K37" s="4"/>
      <c r="L37" s="4"/>
      <c r="M37" s="4"/>
      <c r="N37" s="4"/>
      <c r="O37" s="11" t="s">
        <v>12</v>
      </c>
      <c r="P37" s="5"/>
      <c r="Q37" s="6"/>
      <c r="R37" s="5"/>
      <c r="S37" s="6"/>
      <c r="U37" s="5"/>
      <c r="V37" s="5"/>
      <c r="W37" s="5"/>
    </row>
    <row r="38" spans="1:24" x14ac:dyDescent="0.2">
      <c r="A38" s="119"/>
      <c r="C38" s="4"/>
      <c r="D38" s="4"/>
      <c r="E38" s="96"/>
      <c r="F38" s="96"/>
      <c r="G38" s="96"/>
      <c r="H38" s="4"/>
      <c r="I38" s="4"/>
      <c r="J38" s="4"/>
      <c r="K38" s="4"/>
      <c r="L38" s="4"/>
      <c r="M38" s="4"/>
      <c r="N38" s="4"/>
      <c r="O38" s="5" t="s">
        <v>11</v>
      </c>
      <c r="P38" s="5"/>
      <c r="Q38" s="6" t="s">
        <v>11</v>
      </c>
      <c r="R38" s="5"/>
      <c r="S38" s="6" t="s">
        <v>8</v>
      </c>
      <c r="U38" s="5"/>
      <c r="V38" s="5"/>
      <c r="W38" s="5"/>
    </row>
    <row r="39" spans="1:24" x14ac:dyDescent="0.2">
      <c r="A39" s="119"/>
      <c r="C39" s="4"/>
      <c r="D39" s="4"/>
      <c r="E39" s="96"/>
      <c r="F39" s="96"/>
      <c r="G39" s="96"/>
      <c r="H39" s="4"/>
      <c r="I39" s="4"/>
      <c r="J39" s="4"/>
      <c r="K39" s="4"/>
      <c r="L39" s="4"/>
      <c r="M39" s="4"/>
      <c r="N39" s="4"/>
      <c r="O39" s="5" t="s">
        <v>7</v>
      </c>
      <c r="P39" s="5"/>
      <c r="Q39" s="6" t="s">
        <v>13</v>
      </c>
      <c r="R39" s="5"/>
      <c r="S39" s="6" t="s">
        <v>14</v>
      </c>
      <c r="U39" s="5"/>
      <c r="V39" s="5"/>
      <c r="W39" s="5"/>
    </row>
    <row r="40" spans="1:24" x14ac:dyDescent="0.2">
      <c r="A40" s="119"/>
      <c r="E40" s="65"/>
      <c r="F40" s="65"/>
      <c r="G40" s="65"/>
      <c r="O40" s="12">
        <f>SUM(O31:O36)</f>
        <v>0</v>
      </c>
      <c r="P40" s="12"/>
      <c r="Q40" s="13">
        <f>SUM(Q31:Q36)</f>
        <v>0</v>
      </c>
      <c r="R40" s="12"/>
      <c r="S40" s="106" t="e">
        <f>Q40/O40</f>
        <v>#DIV/0!</v>
      </c>
      <c r="U40" s="16"/>
      <c r="V40" s="5"/>
      <c r="W40" s="5"/>
    </row>
    <row r="41" spans="1:24" x14ac:dyDescent="0.2">
      <c r="A41" s="119"/>
      <c r="U41" s="3"/>
      <c r="V41" s="3"/>
      <c r="W41" s="3"/>
    </row>
    <row r="42" spans="1:24" x14ac:dyDescent="0.2">
      <c r="A42" s="127" t="s">
        <v>55</v>
      </c>
      <c r="E42" s="30" t="s">
        <v>41</v>
      </c>
      <c r="S42" s="80" t="s">
        <v>43</v>
      </c>
      <c r="U42" s="3"/>
      <c r="V42" s="3"/>
      <c r="W42" s="3"/>
    </row>
    <row r="43" spans="1:24" x14ac:dyDescent="0.2">
      <c r="A43" s="119"/>
      <c r="U43" s="3"/>
      <c r="V43" s="3"/>
      <c r="W43" s="3"/>
    </row>
    <row r="44" spans="1:24" ht="13.5" thickBot="1" x14ac:dyDescent="0.25">
      <c r="A44" s="120" t="s">
        <v>0</v>
      </c>
      <c r="B44" s="18"/>
      <c r="C44" s="17" t="s">
        <v>1</v>
      </c>
      <c r="D44" s="17"/>
      <c r="E44" s="17" t="s">
        <v>2</v>
      </c>
      <c r="F44" s="17"/>
      <c r="G44" s="17" t="s">
        <v>3</v>
      </c>
      <c r="H44" s="17"/>
      <c r="I44" s="17" t="s">
        <v>42</v>
      </c>
      <c r="J44" s="17"/>
      <c r="K44" s="17" t="s">
        <v>5</v>
      </c>
      <c r="L44" s="17"/>
      <c r="M44" s="17" t="s">
        <v>6</v>
      </c>
      <c r="N44" s="17"/>
      <c r="O44" s="17" t="s">
        <v>7</v>
      </c>
      <c r="P44" s="19"/>
      <c r="Q44" s="17" t="s">
        <v>8</v>
      </c>
      <c r="R44" s="18"/>
      <c r="S44" s="17" t="s">
        <v>9</v>
      </c>
      <c r="U44" s="3"/>
      <c r="V44" s="3"/>
      <c r="W44" s="3"/>
    </row>
    <row r="45" spans="1:24" x14ac:dyDescent="0.2">
      <c r="A45" s="121"/>
      <c r="B45" s="63"/>
      <c r="C45" s="139"/>
      <c r="D45" s="139"/>
      <c r="E45" s="139"/>
      <c r="F45" s="139"/>
      <c r="G45" s="209"/>
      <c r="H45" s="139"/>
      <c r="I45" s="139"/>
      <c r="J45" s="139"/>
      <c r="K45" s="140"/>
      <c r="L45" s="139"/>
      <c r="M45" s="132"/>
      <c r="N45" s="212"/>
      <c r="O45" s="213"/>
      <c r="P45" s="215"/>
      <c r="Q45" s="216"/>
      <c r="R45" s="240"/>
      <c r="S45" s="244"/>
      <c r="T45" s="3"/>
      <c r="U45" s="5"/>
      <c r="V45" s="5"/>
      <c r="W45" s="5"/>
      <c r="X45" s="2"/>
    </row>
    <row r="46" spans="1:24" ht="38.25" x14ac:dyDescent="0.2">
      <c r="A46" s="222">
        <v>363703100069</v>
      </c>
      <c r="B46" s="202"/>
      <c r="C46" s="223" t="s">
        <v>75</v>
      </c>
      <c r="D46" s="202"/>
      <c r="E46" s="223" t="s">
        <v>85</v>
      </c>
      <c r="F46" s="202"/>
      <c r="G46" s="96" t="s">
        <v>76</v>
      </c>
      <c r="H46" s="202"/>
      <c r="I46" s="224" t="s">
        <v>77</v>
      </c>
      <c r="J46" s="186"/>
      <c r="K46" s="225">
        <v>43101</v>
      </c>
      <c r="L46" s="186"/>
      <c r="M46" s="190" t="s">
        <v>78</v>
      </c>
      <c r="N46" s="202"/>
      <c r="O46" s="186">
        <v>171.1</v>
      </c>
      <c r="P46" s="255"/>
      <c r="Q46" s="256"/>
      <c r="R46" s="257"/>
      <c r="S46" s="258"/>
      <c r="T46" s="3"/>
      <c r="U46" s="3"/>
      <c r="V46" s="3"/>
      <c r="W46" s="3"/>
    </row>
    <row r="47" spans="1:24" x14ac:dyDescent="0.2">
      <c r="A47" s="241"/>
      <c r="B47" s="255"/>
      <c r="C47" s="193"/>
      <c r="D47" s="202"/>
      <c r="E47" s="202"/>
      <c r="F47" s="202"/>
      <c r="G47" s="202"/>
      <c r="H47" s="202"/>
      <c r="I47" s="202"/>
      <c r="J47" s="202"/>
      <c r="K47" s="243"/>
      <c r="L47" s="202"/>
      <c r="M47" s="186" t="s">
        <v>79</v>
      </c>
      <c r="N47" s="219"/>
      <c r="O47" s="259">
        <v>69.400000000000006</v>
      </c>
      <c r="P47" s="260"/>
      <c r="Q47" s="261"/>
      <c r="R47" s="262"/>
      <c r="S47" s="263"/>
      <c r="T47" s="3"/>
      <c r="U47" s="3"/>
      <c r="V47" s="3"/>
      <c r="W47" s="3"/>
    </row>
    <row r="48" spans="1:24" x14ac:dyDescent="0.2">
      <c r="A48" s="190"/>
      <c r="B48" s="202"/>
      <c r="C48" s="202"/>
      <c r="D48" s="202"/>
      <c r="E48" s="202"/>
      <c r="F48" s="202"/>
      <c r="G48" s="264"/>
      <c r="H48" s="202"/>
      <c r="I48" s="202"/>
      <c r="J48" s="202"/>
      <c r="K48" s="265"/>
      <c r="L48" s="202"/>
      <c r="M48" s="186"/>
      <c r="N48" s="219"/>
      <c r="O48" s="266">
        <f>SUM(O46:O47)</f>
        <v>240.5</v>
      </c>
      <c r="P48" s="260"/>
      <c r="Q48" s="267">
        <v>93697</v>
      </c>
      <c r="R48" s="261"/>
      <c r="S48" s="268">
        <f>Q48/O48</f>
        <v>389.59251559251561</v>
      </c>
      <c r="T48" s="3"/>
      <c r="U48" s="3"/>
      <c r="V48" s="3"/>
      <c r="W48" s="3"/>
    </row>
    <row r="49" spans="1:23" ht="11.25" customHeight="1" x14ac:dyDescent="0.2">
      <c r="A49" s="222"/>
      <c r="B49" s="202"/>
      <c r="C49" s="193"/>
      <c r="D49" s="202"/>
      <c r="E49" s="193"/>
      <c r="F49" s="202"/>
      <c r="G49" s="264"/>
      <c r="H49" s="202"/>
      <c r="I49" s="269"/>
      <c r="J49" s="202"/>
      <c r="K49" s="265"/>
      <c r="L49" s="202"/>
      <c r="M49" s="186"/>
      <c r="N49" s="4"/>
      <c r="O49" s="253"/>
      <c r="P49" s="89"/>
      <c r="Q49" s="270"/>
      <c r="R49" s="89"/>
      <c r="S49" s="228"/>
      <c r="T49" s="3"/>
      <c r="U49" s="3"/>
      <c r="V49" s="3"/>
      <c r="W49" s="3"/>
    </row>
    <row r="50" spans="1:23" ht="38.25" x14ac:dyDescent="0.2">
      <c r="A50" s="222">
        <v>363723100070</v>
      </c>
      <c r="B50" s="202"/>
      <c r="C50" s="193" t="s">
        <v>89</v>
      </c>
      <c r="D50" s="202"/>
      <c r="E50" s="223" t="s">
        <v>82</v>
      </c>
      <c r="F50" s="202"/>
      <c r="G50" s="264" t="s">
        <v>90</v>
      </c>
      <c r="H50" s="202"/>
      <c r="I50" s="269" t="s">
        <v>91</v>
      </c>
      <c r="J50" s="202"/>
      <c r="K50" s="271">
        <v>43101</v>
      </c>
      <c r="L50" s="202"/>
      <c r="M50" s="186" t="s">
        <v>78</v>
      </c>
      <c r="N50" s="219"/>
      <c r="O50" s="253">
        <v>318</v>
      </c>
      <c r="P50" s="260"/>
      <c r="Q50" s="272"/>
      <c r="R50" s="260"/>
      <c r="S50" s="260"/>
      <c r="T50" s="207"/>
      <c r="U50" s="207"/>
      <c r="V50" s="3"/>
      <c r="W50" s="3"/>
    </row>
    <row r="51" spans="1:23" x14ac:dyDescent="0.2">
      <c r="A51" s="190"/>
      <c r="B51" s="202"/>
      <c r="C51" s="202"/>
      <c r="D51" s="202"/>
      <c r="E51" s="193"/>
      <c r="F51" s="202"/>
      <c r="G51" s="264"/>
      <c r="H51" s="202"/>
      <c r="I51" s="253"/>
      <c r="J51" s="186"/>
      <c r="K51" s="265"/>
      <c r="L51" s="202"/>
      <c r="M51" s="186" t="s">
        <v>79</v>
      </c>
      <c r="N51" s="219"/>
      <c r="O51" s="259">
        <v>1042</v>
      </c>
      <c r="P51" s="260"/>
      <c r="Q51" s="272"/>
      <c r="R51" s="260"/>
      <c r="S51" s="273"/>
      <c r="T51" s="207"/>
      <c r="U51" s="207"/>
      <c r="V51" s="3"/>
      <c r="W51" s="3"/>
    </row>
    <row r="52" spans="1:23" x14ac:dyDescent="0.2">
      <c r="A52" s="190"/>
      <c r="B52" s="202"/>
      <c r="C52" s="202"/>
      <c r="D52" s="202"/>
      <c r="E52" s="202"/>
      <c r="F52" s="202"/>
      <c r="G52" s="264"/>
      <c r="H52" s="202"/>
      <c r="I52" s="253"/>
      <c r="J52" s="202"/>
      <c r="K52" s="265"/>
      <c r="L52" s="202"/>
      <c r="M52" s="186"/>
      <c r="N52" s="219"/>
      <c r="O52" s="266">
        <f>SUM(O50:O51)</f>
        <v>1360</v>
      </c>
      <c r="P52" s="260"/>
      <c r="Q52" s="267">
        <v>474162</v>
      </c>
      <c r="R52" s="260"/>
      <c r="S52" s="268">
        <f>Q52/O52</f>
        <v>348.64852941176468</v>
      </c>
      <c r="T52" s="207"/>
      <c r="U52" s="207"/>
      <c r="V52" s="3"/>
      <c r="W52" s="3"/>
    </row>
    <row r="53" spans="1:23" x14ac:dyDescent="0.2">
      <c r="A53" s="190"/>
      <c r="B53" s="202"/>
      <c r="C53" s="202"/>
      <c r="D53" s="202"/>
      <c r="E53" s="193"/>
      <c r="F53" s="202"/>
      <c r="G53" s="264"/>
      <c r="H53" s="202"/>
      <c r="I53" s="253"/>
      <c r="J53" s="202"/>
      <c r="K53" s="265"/>
      <c r="L53" s="202"/>
      <c r="M53" s="186"/>
      <c r="N53" s="202"/>
      <c r="O53" s="253"/>
      <c r="P53" s="255"/>
      <c r="Q53" s="274"/>
      <c r="R53" s="255"/>
      <c r="S53" s="245"/>
      <c r="T53" s="207"/>
      <c r="U53" s="207"/>
      <c r="V53" s="3"/>
      <c r="W53" s="3"/>
    </row>
    <row r="54" spans="1:23" ht="22.5" customHeight="1" x14ac:dyDescent="0.2">
      <c r="A54" s="222">
        <v>253117400131</v>
      </c>
      <c r="B54" s="202"/>
      <c r="C54" s="193" t="s">
        <v>117</v>
      </c>
      <c r="D54" s="202"/>
      <c r="E54" s="202" t="s">
        <v>118</v>
      </c>
      <c r="F54" s="202"/>
      <c r="G54" s="193" t="s">
        <v>119</v>
      </c>
      <c r="H54" s="202"/>
      <c r="I54" s="186">
        <v>349694</v>
      </c>
      <c r="J54" s="202"/>
      <c r="K54" s="205">
        <v>43132</v>
      </c>
      <c r="L54" s="202"/>
      <c r="M54" s="186" t="s">
        <v>120</v>
      </c>
      <c r="N54" s="202"/>
      <c r="O54" s="253">
        <v>149</v>
      </c>
      <c r="P54" s="219"/>
      <c r="Q54" s="219"/>
      <c r="R54" s="219"/>
      <c r="S54" s="219"/>
      <c r="T54" s="207"/>
      <c r="U54" s="207"/>
      <c r="V54" s="3"/>
      <c r="W54" s="3"/>
    </row>
    <row r="55" spans="1:23" ht="16.5" customHeight="1" x14ac:dyDescent="0.2">
      <c r="A55" s="222"/>
      <c r="B55" s="202"/>
      <c r="C55" s="193"/>
      <c r="D55" s="202"/>
      <c r="E55" s="202"/>
      <c r="F55" s="202"/>
      <c r="G55" s="275"/>
      <c r="H55" s="202"/>
      <c r="I55" s="253"/>
      <c r="J55" s="202"/>
      <c r="K55" s="265"/>
      <c r="L55" s="202"/>
      <c r="M55" s="186" t="s">
        <v>121</v>
      </c>
      <c r="N55" s="219"/>
      <c r="O55" s="276">
        <v>11</v>
      </c>
      <c r="P55" s="219"/>
      <c r="Q55" s="277"/>
      <c r="R55" s="219"/>
      <c r="S55" s="273"/>
      <c r="T55" s="207"/>
      <c r="U55" s="207"/>
      <c r="V55" s="3"/>
      <c r="W55" s="3"/>
    </row>
    <row r="56" spans="1:23" ht="13.5" customHeight="1" x14ac:dyDescent="0.2">
      <c r="A56" s="190"/>
      <c r="B56" s="202"/>
      <c r="C56" s="202"/>
      <c r="D56" s="202"/>
      <c r="E56" s="202"/>
      <c r="F56" s="202"/>
      <c r="G56" s="264"/>
      <c r="H56" s="202"/>
      <c r="I56" s="253"/>
      <c r="J56" s="202"/>
      <c r="K56" s="265"/>
      <c r="L56" s="202"/>
      <c r="M56" s="186"/>
      <c r="N56" s="219"/>
      <c r="O56" s="266">
        <f>SUM(O54:O55)</f>
        <v>160</v>
      </c>
      <c r="P56" s="219"/>
      <c r="Q56" s="267">
        <v>40000</v>
      </c>
      <c r="R56" s="219"/>
      <c r="S56" s="268">
        <f>Q56/O56</f>
        <v>250</v>
      </c>
      <c r="T56" s="207"/>
      <c r="U56" s="63" t="s">
        <v>113</v>
      </c>
      <c r="V56" s="3"/>
      <c r="W56" s="3"/>
    </row>
    <row r="57" spans="1:23" x14ac:dyDescent="0.2">
      <c r="A57" s="121"/>
      <c r="B57" s="63"/>
      <c r="C57" s="139"/>
      <c r="D57" s="139"/>
      <c r="E57" s="139"/>
      <c r="F57" s="139"/>
      <c r="G57" s="139"/>
      <c r="H57" s="139"/>
      <c r="I57" s="132"/>
      <c r="J57" s="139"/>
      <c r="K57" s="147"/>
      <c r="L57" s="139"/>
      <c r="M57" s="132"/>
      <c r="N57" s="139"/>
      <c r="O57" s="137"/>
      <c r="P57" s="132"/>
      <c r="Q57" s="141"/>
      <c r="R57" s="132"/>
      <c r="S57" s="220"/>
      <c r="T57" s="207"/>
      <c r="U57" s="221"/>
    </row>
    <row r="58" spans="1:23" ht="25.5" x14ac:dyDescent="0.2">
      <c r="A58" s="222" t="s">
        <v>183</v>
      </c>
      <c r="B58" s="63"/>
      <c r="C58" s="193" t="s">
        <v>184</v>
      </c>
      <c r="D58" s="139"/>
      <c r="E58" s="193" t="s">
        <v>185</v>
      </c>
      <c r="F58" s="139"/>
      <c r="G58" s="202" t="s">
        <v>186</v>
      </c>
      <c r="H58" s="139"/>
      <c r="I58" s="132">
        <v>350185</v>
      </c>
      <c r="J58" s="139"/>
      <c r="K58" s="147">
        <v>43252</v>
      </c>
      <c r="L58" s="139"/>
      <c r="M58" s="132" t="s">
        <v>163</v>
      </c>
      <c r="N58" s="139"/>
      <c r="O58" s="137">
        <v>95.3</v>
      </c>
      <c r="P58" s="132"/>
      <c r="Q58" s="141"/>
      <c r="R58" s="132"/>
      <c r="S58" s="218"/>
      <c r="T58" s="207"/>
      <c r="U58" s="221"/>
    </row>
    <row r="59" spans="1:23" x14ac:dyDescent="0.2">
      <c r="A59" s="122"/>
      <c r="B59" s="63"/>
      <c r="C59" s="116"/>
      <c r="D59" s="139"/>
      <c r="E59" s="116"/>
      <c r="F59" s="139"/>
      <c r="G59" s="139"/>
      <c r="H59" s="139"/>
      <c r="I59" s="132"/>
      <c r="J59" s="139"/>
      <c r="K59" s="147"/>
      <c r="L59" s="139"/>
      <c r="M59" s="132" t="s">
        <v>187</v>
      </c>
      <c r="N59" s="139"/>
      <c r="O59" s="137">
        <v>157.4</v>
      </c>
      <c r="P59" s="132"/>
      <c r="Q59" s="141"/>
      <c r="R59" s="132"/>
      <c r="S59" s="142"/>
      <c r="T59" s="207"/>
      <c r="U59" s="221"/>
    </row>
    <row r="60" spans="1:23" x14ac:dyDescent="0.2">
      <c r="A60" s="121"/>
      <c r="B60" s="63"/>
      <c r="C60" s="139"/>
      <c r="D60" s="139"/>
      <c r="E60" s="139"/>
      <c r="F60" s="139"/>
      <c r="G60" s="139"/>
      <c r="H60" s="139"/>
      <c r="I60" s="132"/>
      <c r="J60" s="139"/>
      <c r="K60" s="132"/>
      <c r="L60" s="139"/>
      <c r="M60" s="132" t="s">
        <v>69</v>
      </c>
      <c r="N60" s="139"/>
      <c r="O60" s="238">
        <v>883.45</v>
      </c>
      <c r="P60" s="132"/>
      <c r="Q60" s="141"/>
      <c r="R60" s="132"/>
      <c r="S60" s="214"/>
      <c r="T60" s="207"/>
      <c r="U60" s="206"/>
    </row>
    <row r="61" spans="1:23" x14ac:dyDescent="0.2">
      <c r="A61" s="121"/>
      <c r="B61" s="63"/>
      <c r="C61" s="139"/>
      <c r="D61" s="139"/>
      <c r="E61" s="139"/>
      <c r="F61" s="139"/>
      <c r="G61" s="139"/>
      <c r="H61" s="139"/>
      <c r="I61" s="132"/>
      <c r="J61" s="139"/>
      <c r="K61" s="147"/>
      <c r="L61" s="139"/>
      <c r="M61" s="132"/>
      <c r="N61" s="139"/>
      <c r="O61" s="137">
        <f>SUM(O58:O60)</f>
        <v>1136.1500000000001</v>
      </c>
      <c r="P61" s="132"/>
      <c r="Q61" s="141">
        <v>568100</v>
      </c>
      <c r="R61" s="132"/>
      <c r="S61" s="268">
        <f>Q61/O61</f>
        <v>500.0220041367777</v>
      </c>
      <c r="T61" s="207"/>
      <c r="U61" s="268"/>
    </row>
    <row r="62" spans="1:23" x14ac:dyDescent="0.2">
      <c r="A62" s="89"/>
      <c r="B62" s="202"/>
      <c r="C62" s="202"/>
      <c r="D62" s="202"/>
      <c r="E62" s="202"/>
      <c r="F62" s="202"/>
      <c r="G62" s="202"/>
      <c r="H62" s="202"/>
      <c r="I62" s="186"/>
      <c r="J62" s="202"/>
      <c r="K62" s="205"/>
      <c r="L62" s="202"/>
      <c r="M62" s="186"/>
      <c r="N62" s="202"/>
      <c r="O62" s="253"/>
      <c r="P62" s="186"/>
      <c r="Q62" s="187"/>
      <c r="R62" s="186"/>
      <c r="S62" s="286"/>
      <c r="T62" s="207"/>
      <c r="U62" s="206"/>
    </row>
    <row r="63" spans="1:23" ht="15.75" customHeight="1" x14ac:dyDescent="0.2">
      <c r="A63" s="190">
        <v>306306200010</v>
      </c>
      <c r="B63" s="202"/>
      <c r="C63" s="202" t="s">
        <v>188</v>
      </c>
      <c r="D63" s="202"/>
      <c r="E63" s="202" t="s">
        <v>189</v>
      </c>
      <c r="F63" s="202"/>
      <c r="G63" s="193" t="s">
        <v>190</v>
      </c>
      <c r="H63" s="202"/>
      <c r="I63" s="186">
        <v>350252</v>
      </c>
      <c r="J63" s="202"/>
      <c r="K63" s="205">
        <v>43252</v>
      </c>
      <c r="L63" s="202"/>
      <c r="M63" s="186" t="s">
        <v>191</v>
      </c>
      <c r="N63" s="202"/>
      <c r="O63" s="253">
        <v>551</v>
      </c>
      <c r="P63" s="186"/>
      <c r="Q63" s="187"/>
      <c r="R63" s="186"/>
      <c r="S63" s="273"/>
      <c r="T63" s="207"/>
      <c r="U63" s="206"/>
    </row>
    <row r="64" spans="1:23" x14ac:dyDescent="0.2">
      <c r="A64" s="222"/>
      <c r="B64" s="202"/>
      <c r="C64" s="202"/>
      <c r="D64" s="202"/>
      <c r="E64" s="202"/>
      <c r="F64" s="202"/>
      <c r="G64" s="202"/>
      <c r="H64" s="202"/>
      <c r="I64" s="186"/>
      <c r="J64" s="202"/>
      <c r="K64" s="205"/>
      <c r="L64" s="202"/>
      <c r="M64" s="186" t="s">
        <v>192</v>
      </c>
      <c r="N64" s="202"/>
      <c r="O64" s="276">
        <v>10</v>
      </c>
      <c r="P64" s="186"/>
      <c r="Q64" s="187"/>
      <c r="R64" s="186"/>
      <c r="S64" s="287"/>
      <c r="T64" s="207"/>
      <c r="U64" s="206"/>
    </row>
    <row r="65" spans="1:21" x14ac:dyDescent="0.2">
      <c r="A65" s="190"/>
      <c r="B65" s="202"/>
      <c r="C65" s="202"/>
      <c r="D65" s="202"/>
      <c r="E65" s="202"/>
      <c r="F65" s="202"/>
      <c r="G65" s="202"/>
      <c r="H65" s="202"/>
      <c r="I65" s="186"/>
      <c r="J65" s="202"/>
      <c r="K65" s="186"/>
      <c r="L65" s="202"/>
      <c r="M65" s="186"/>
      <c r="N65" s="202"/>
      <c r="O65" s="253">
        <f>SUM(O63:O64)</f>
        <v>561</v>
      </c>
      <c r="P65" s="186"/>
      <c r="Q65" s="290">
        <v>305000</v>
      </c>
      <c r="R65" s="186"/>
      <c r="S65" s="268">
        <f>Q65/O65</f>
        <v>543.67201426024951</v>
      </c>
      <c r="T65" s="207"/>
      <c r="U65" s="206"/>
    </row>
    <row r="66" spans="1:21" x14ac:dyDescent="0.2">
      <c r="A66" s="190"/>
      <c r="B66" s="202"/>
      <c r="C66" s="202"/>
      <c r="D66" s="202"/>
      <c r="E66" s="202"/>
      <c r="F66" s="202"/>
      <c r="G66" s="202"/>
      <c r="H66" s="202"/>
      <c r="I66" s="186"/>
      <c r="J66" s="202"/>
      <c r="K66" s="205"/>
      <c r="L66" s="202"/>
      <c r="M66" s="186"/>
      <c r="N66" s="202"/>
      <c r="O66" s="253"/>
      <c r="P66" s="186"/>
      <c r="Q66" s="187"/>
      <c r="R66" s="186"/>
      <c r="S66" s="287"/>
      <c r="T66" s="207"/>
      <c r="U66" s="206"/>
    </row>
    <row r="67" spans="1:21" x14ac:dyDescent="0.2">
      <c r="A67" s="190">
        <v>225518100023</v>
      </c>
      <c r="B67" s="202"/>
      <c r="C67" s="202" t="s">
        <v>248</v>
      </c>
      <c r="D67" s="202"/>
      <c r="E67" s="202" t="s">
        <v>249</v>
      </c>
      <c r="F67" s="202"/>
      <c r="G67" s="202" t="s">
        <v>250</v>
      </c>
      <c r="H67" s="202"/>
      <c r="I67" s="186">
        <v>350674</v>
      </c>
      <c r="J67" s="202"/>
      <c r="K67" s="205">
        <v>43344</v>
      </c>
      <c r="L67" s="202"/>
      <c r="M67" s="186" t="s">
        <v>163</v>
      </c>
      <c r="N67" s="202"/>
      <c r="O67" s="253">
        <v>71.7</v>
      </c>
      <c r="P67" s="186"/>
      <c r="Q67" s="187"/>
      <c r="R67" s="186"/>
      <c r="S67" s="286"/>
      <c r="T67" s="207"/>
      <c r="U67" s="206"/>
    </row>
    <row r="68" spans="1:21" x14ac:dyDescent="0.2">
      <c r="A68" s="190"/>
      <c r="B68" s="202"/>
      <c r="C68" s="202"/>
      <c r="D68" s="202"/>
      <c r="E68" s="202"/>
      <c r="F68" s="202"/>
      <c r="G68" s="202"/>
      <c r="H68" s="202"/>
      <c r="I68" s="186"/>
      <c r="J68" s="202"/>
      <c r="K68" s="205"/>
      <c r="L68" s="202"/>
      <c r="M68" s="186" t="s">
        <v>121</v>
      </c>
      <c r="N68" s="202"/>
      <c r="O68" s="276">
        <v>8.3000000000000007</v>
      </c>
      <c r="P68" s="186"/>
      <c r="Q68" s="187"/>
      <c r="R68" s="186"/>
      <c r="S68" s="288"/>
      <c r="T68" s="207"/>
      <c r="U68" s="206"/>
    </row>
    <row r="69" spans="1:21" x14ac:dyDescent="0.2">
      <c r="A69" s="190"/>
      <c r="B69" s="202"/>
      <c r="C69" s="202"/>
      <c r="D69" s="202"/>
      <c r="E69" s="202"/>
      <c r="F69" s="202"/>
      <c r="G69" s="202"/>
      <c r="H69" s="202"/>
      <c r="I69" s="186"/>
      <c r="J69" s="202"/>
      <c r="K69" s="205"/>
      <c r="L69" s="202"/>
      <c r="M69" s="186"/>
      <c r="N69" s="202"/>
      <c r="O69" s="253">
        <f>SUM(O67:O68)</f>
        <v>80</v>
      </c>
      <c r="P69" s="186"/>
      <c r="Q69" s="187">
        <v>68000</v>
      </c>
      <c r="R69" s="186"/>
      <c r="S69" s="268">
        <f>Q69/O69</f>
        <v>850</v>
      </c>
      <c r="T69" s="207"/>
      <c r="U69" s="206"/>
    </row>
    <row r="70" spans="1:21" x14ac:dyDescent="0.2">
      <c r="A70" s="190"/>
      <c r="B70" s="202"/>
      <c r="C70" s="202"/>
      <c r="D70" s="202"/>
      <c r="E70" s="202"/>
      <c r="F70" s="202"/>
      <c r="G70" s="202"/>
      <c r="H70" s="202"/>
      <c r="I70" s="186"/>
      <c r="J70" s="202"/>
      <c r="K70" s="186"/>
      <c r="L70" s="202"/>
      <c r="M70" s="186"/>
      <c r="N70" s="202"/>
      <c r="O70" s="253"/>
      <c r="P70" s="186"/>
      <c r="Q70" s="187"/>
      <c r="R70" s="186"/>
      <c r="S70" s="228"/>
      <c r="T70" s="3"/>
      <c r="U70" s="2"/>
    </row>
    <row r="71" spans="1:21" ht="38.25" x14ac:dyDescent="0.2">
      <c r="A71" s="222" t="s">
        <v>264</v>
      </c>
      <c r="B71" s="202"/>
      <c r="C71" s="193" t="s">
        <v>265</v>
      </c>
      <c r="D71" s="202"/>
      <c r="E71" s="202" t="s">
        <v>266</v>
      </c>
      <c r="F71" s="202"/>
      <c r="G71" s="202" t="s">
        <v>267</v>
      </c>
      <c r="H71" s="202"/>
      <c r="I71" s="186">
        <v>350998</v>
      </c>
      <c r="J71" s="202"/>
      <c r="K71" s="205">
        <v>43435</v>
      </c>
      <c r="L71" s="202"/>
      <c r="M71" s="186" t="s">
        <v>63</v>
      </c>
      <c r="N71" s="202"/>
      <c r="O71" s="253">
        <v>6.3</v>
      </c>
      <c r="P71" s="186"/>
      <c r="Q71" s="187"/>
      <c r="R71" s="186"/>
      <c r="S71" s="273"/>
      <c r="T71" s="3"/>
      <c r="U71" s="2"/>
    </row>
    <row r="72" spans="1:21" x14ac:dyDescent="0.2">
      <c r="A72" s="190"/>
      <c r="B72" s="202"/>
      <c r="C72" s="202"/>
      <c r="D72" s="202"/>
      <c r="E72" s="202"/>
      <c r="F72" s="202"/>
      <c r="G72" s="202"/>
      <c r="H72" s="202"/>
      <c r="I72" s="186"/>
      <c r="J72" s="202"/>
      <c r="K72" s="205"/>
      <c r="L72" s="202"/>
      <c r="M72" s="186" t="s">
        <v>78</v>
      </c>
      <c r="N72" s="202"/>
      <c r="O72" s="276">
        <v>606.85</v>
      </c>
      <c r="P72" s="186"/>
      <c r="Q72" s="187"/>
      <c r="R72" s="186"/>
      <c r="S72" s="268"/>
    </row>
    <row r="73" spans="1:21" x14ac:dyDescent="0.2">
      <c r="A73" s="190"/>
      <c r="B73" s="4"/>
      <c r="C73" s="4"/>
      <c r="D73" s="4"/>
      <c r="E73" s="4"/>
      <c r="F73" s="4"/>
      <c r="G73" s="4"/>
      <c r="H73" s="4"/>
      <c r="I73" s="186"/>
      <c r="J73" s="4"/>
      <c r="K73" s="205"/>
      <c r="L73" s="4"/>
      <c r="M73" s="186"/>
      <c r="N73" s="4"/>
      <c r="O73" s="253">
        <f>SUM(O71:O72)</f>
        <v>613.15</v>
      </c>
      <c r="P73" s="186"/>
      <c r="Q73" s="187">
        <v>250000</v>
      </c>
      <c r="R73" s="186"/>
      <c r="S73" s="268">
        <f>Q73/O73</f>
        <v>407.73057163826144</v>
      </c>
    </row>
    <row r="74" spans="1:21" x14ac:dyDescent="0.2">
      <c r="A74" s="190"/>
      <c r="B74" s="4"/>
      <c r="C74" s="4"/>
      <c r="D74" s="4"/>
      <c r="E74" s="4"/>
      <c r="F74" s="4"/>
      <c r="G74" s="4"/>
      <c r="H74" s="4"/>
      <c r="I74" s="186"/>
      <c r="J74" s="4"/>
      <c r="K74" s="186"/>
      <c r="L74" s="4"/>
      <c r="M74" s="186"/>
      <c r="N74" s="4"/>
      <c r="O74" s="289"/>
      <c r="P74" s="186"/>
      <c r="Q74" s="187"/>
      <c r="R74" s="186"/>
      <c r="S74" s="228"/>
    </row>
    <row r="75" spans="1:21" x14ac:dyDescent="0.2">
      <c r="A75" s="190"/>
      <c r="B75" s="4"/>
      <c r="C75" s="4"/>
      <c r="D75" s="4"/>
      <c r="E75" s="4"/>
      <c r="F75" s="4"/>
      <c r="G75" s="4"/>
      <c r="H75" s="4"/>
      <c r="I75" s="186"/>
      <c r="J75" s="4"/>
      <c r="K75" s="205"/>
      <c r="L75" s="4"/>
      <c r="M75" s="186"/>
      <c r="N75" s="4"/>
      <c r="O75" s="289"/>
      <c r="P75" s="186"/>
      <c r="Q75" s="187"/>
      <c r="R75" s="186"/>
      <c r="S75" s="273"/>
    </row>
    <row r="76" spans="1:21" x14ac:dyDescent="0.2">
      <c r="A76" s="121"/>
      <c r="B76" s="3"/>
      <c r="C76" s="129"/>
      <c r="D76" s="129"/>
      <c r="E76" s="116"/>
      <c r="F76" s="129"/>
      <c r="G76" s="129"/>
      <c r="H76" s="129"/>
      <c r="I76" s="154"/>
      <c r="J76" s="129"/>
      <c r="K76" s="147"/>
      <c r="L76" s="129"/>
      <c r="M76" s="132"/>
      <c r="N76" s="129"/>
      <c r="O76" s="145"/>
      <c r="P76" s="119"/>
      <c r="Q76" s="135"/>
      <c r="R76" s="119"/>
      <c r="S76" s="142"/>
    </row>
    <row r="77" spans="1:21" x14ac:dyDescent="0.2">
      <c r="A77" s="121"/>
      <c r="B77" s="3"/>
      <c r="C77" s="129"/>
      <c r="D77" s="129"/>
      <c r="E77" s="129"/>
      <c r="F77" s="129"/>
      <c r="G77" s="129"/>
      <c r="H77" s="129"/>
      <c r="I77" s="132"/>
      <c r="J77" s="129"/>
      <c r="K77" s="132"/>
      <c r="L77" s="129"/>
      <c r="M77" s="132"/>
      <c r="N77" s="129"/>
      <c r="O77" s="145"/>
      <c r="P77" s="119"/>
      <c r="Q77" s="141"/>
      <c r="R77" s="119"/>
      <c r="S77" s="13"/>
    </row>
    <row r="78" spans="1:21" x14ac:dyDescent="0.2">
      <c r="A78" s="121"/>
      <c r="B78" s="3"/>
      <c r="C78" s="129"/>
      <c r="D78" s="129"/>
      <c r="E78" s="139"/>
      <c r="F78" s="129"/>
      <c r="G78" s="129"/>
      <c r="H78" s="129"/>
      <c r="I78" s="132"/>
      <c r="J78" s="129"/>
      <c r="K78" s="132"/>
      <c r="L78" s="129"/>
      <c r="M78" s="132"/>
      <c r="N78" s="129"/>
      <c r="O78" s="145"/>
      <c r="P78" s="119"/>
      <c r="Q78" s="141"/>
      <c r="R78" s="119"/>
      <c r="S78" s="13"/>
    </row>
    <row r="79" spans="1:21" x14ac:dyDescent="0.2">
      <c r="A79" s="121"/>
      <c r="B79" s="3"/>
      <c r="C79" s="129"/>
      <c r="D79" s="129"/>
      <c r="E79" s="129"/>
      <c r="F79" s="129"/>
      <c r="G79" s="129"/>
      <c r="H79" s="129"/>
      <c r="I79" s="132"/>
      <c r="J79" s="129"/>
      <c r="K79" s="147"/>
      <c r="L79" s="129"/>
      <c r="M79" s="132"/>
      <c r="N79" s="129"/>
      <c r="O79" s="145"/>
      <c r="P79" s="119"/>
      <c r="Q79" s="141"/>
      <c r="R79" s="119"/>
      <c r="S79" s="143"/>
    </row>
    <row r="80" spans="1:21" x14ac:dyDescent="0.2">
      <c r="A80" s="121"/>
      <c r="B80" s="3"/>
      <c r="C80" s="116"/>
      <c r="D80" s="129"/>
      <c r="E80" s="116"/>
      <c r="F80" s="129"/>
      <c r="G80" s="129"/>
      <c r="H80" s="129"/>
      <c r="I80" s="132"/>
      <c r="J80" s="129"/>
      <c r="K80" s="147"/>
      <c r="L80" s="129"/>
      <c r="M80" s="132"/>
      <c r="N80" s="129"/>
      <c r="O80" s="145"/>
      <c r="P80" s="119"/>
    </row>
    <row r="81" spans="1:21" x14ac:dyDescent="0.2">
      <c r="A81" s="121"/>
      <c r="B81" s="3"/>
      <c r="C81" s="129"/>
      <c r="D81" s="129"/>
      <c r="E81" s="202"/>
      <c r="F81" s="129"/>
      <c r="G81" s="129"/>
      <c r="H81" s="129"/>
      <c r="I81" s="132"/>
      <c r="J81" s="129"/>
      <c r="K81" s="147"/>
      <c r="L81" s="129"/>
      <c r="M81" s="132"/>
      <c r="N81" s="129"/>
      <c r="O81" s="145"/>
      <c r="P81" s="119"/>
      <c r="Q81" s="187"/>
      <c r="S81" s="13"/>
    </row>
    <row r="82" spans="1:21" x14ac:dyDescent="0.2">
      <c r="A82" s="121"/>
      <c r="B82" s="3"/>
      <c r="C82" s="129"/>
      <c r="D82" s="129"/>
      <c r="E82" s="129"/>
      <c r="F82" s="129"/>
      <c r="G82" s="129"/>
      <c r="H82" s="129"/>
      <c r="I82" s="132"/>
      <c r="J82" s="129"/>
      <c r="K82" s="147"/>
      <c r="L82" s="129"/>
      <c r="M82" s="132"/>
      <c r="N82" s="129"/>
      <c r="O82" s="137"/>
      <c r="P82" s="132"/>
      <c r="Q82" s="141"/>
      <c r="R82" s="132"/>
      <c r="S82" s="13"/>
    </row>
    <row r="83" spans="1:21" x14ac:dyDescent="0.2">
      <c r="A83" s="14"/>
      <c r="B83" s="3"/>
      <c r="C83" s="129"/>
      <c r="D83" s="129"/>
      <c r="E83" s="129"/>
      <c r="F83" s="129"/>
      <c r="G83" s="129"/>
      <c r="H83" s="129"/>
      <c r="I83" s="132"/>
      <c r="J83" s="129"/>
      <c r="K83" s="132"/>
      <c r="L83" s="129"/>
      <c r="M83" s="132"/>
      <c r="N83" s="129"/>
      <c r="O83" s="132"/>
      <c r="P83" s="132"/>
      <c r="Q83" s="141"/>
      <c r="R83" s="132"/>
      <c r="S83" s="141"/>
    </row>
    <row r="84" spans="1:21" x14ac:dyDescent="0.2">
      <c r="A84" s="14"/>
      <c r="B84" s="3"/>
      <c r="C84" s="129"/>
      <c r="D84" s="129"/>
      <c r="E84" s="129"/>
      <c r="F84" s="129"/>
      <c r="G84" s="129"/>
      <c r="H84" s="129"/>
      <c r="I84" s="132"/>
      <c r="J84" s="129"/>
      <c r="K84" s="132"/>
      <c r="L84" s="129"/>
      <c r="M84" s="132"/>
      <c r="N84" s="129"/>
      <c r="O84" s="132" t="s">
        <v>11</v>
      </c>
      <c r="P84" s="132"/>
      <c r="Q84" s="141" t="s">
        <v>11</v>
      </c>
      <c r="R84" s="132"/>
      <c r="S84" s="141" t="s">
        <v>8</v>
      </c>
    </row>
    <row r="85" spans="1:21" x14ac:dyDescent="0.2">
      <c r="A85" s="90"/>
      <c r="B85" s="3"/>
      <c r="C85" s="116"/>
      <c r="D85" s="129"/>
      <c r="E85" s="129"/>
      <c r="F85" s="129"/>
      <c r="G85" s="129"/>
      <c r="H85" s="129"/>
      <c r="I85" s="132"/>
      <c r="J85" s="129"/>
      <c r="K85" s="147"/>
      <c r="L85" s="129"/>
      <c r="M85" s="132"/>
      <c r="N85" s="129"/>
      <c r="O85" s="132" t="s">
        <v>7</v>
      </c>
      <c r="P85" s="132"/>
      <c r="Q85" s="141" t="s">
        <v>13</v>
      </c>
      <c r="R85" s="132"/>
      <c r="S85" s="141" t="s">
        <v>14</v>
      </c>
    </row>
    <row r="86" spans="1:21" x14ac:dyDescent="0.2">
      <c r="A86" s="90"/>
      <c r="B86" s="3"/>
      <c r="C86" s="116"/>
      <c r="D86" s="129"/>
      <c r="E86" s="129"/>
      <c r="F86" s="129"/>
      <c r="G86" s="129"/>
      <c r="H86" s="129"/>
      <c r="I86" s="132"/>
      <c r="J86" s="129"/>
      <c r="K86" s="147"/>
      <c r="L86" s="129"/>
      <c r="M86" s="132"/>
      <c r="N86" s="129"/>
      <c r="O86" s="158">
        <f>SUM(O48,O52,O56,O61,O65,O69,O73)</f>
        <v>4150.8</v>
      </c>
      <c r="P86" s="148"/>
      <c r="Q86" s="149">
        <f>SUM(Q45:Q83)</f>
        <v>1798959</v>
      </c>
      <c r="R86" s="148"/>
      <c r="S86" s="142">
        <f>Q86/O86</f>
        <v>433.40054929170276</v>
      </c>
    </row>
    <row r="87" spans="1:21" x14ac:dyDescent="0.2">
      <c r="A87" s="90"/>
      <c r="B87" s="3"/>
      <c r="C87" s="116"/>
      <c r="D87" s="129"/>
      <c r="E87" s="129"/>
      <c r="F87" s="129"/>
      <c r="G87" s="129"/>
      <c r="H87" s="129"/>
      <c r="I87" s="132"/>
      <c r="J87" s="129"/>
      <c r="K87" s="147"/>
      <c r="L87" s="129"/>
      <c r="M87" s="132"/>
      <c r="N87" s="129"/>
    </row>
    <row r="88" spans="1:21" x14ac:dyDescent="0.2">
      <c r="A88" s="14"/>
      <c r="B88" s="3"/>
      <c r="C88" s="129"/>
      <c r="D88" s="129"/>
      <c r="E88" s="129"/>
      <c r="F88" s="129"/>
      <c r="G88" s="129"/>
      <c r="H88" s="129"/>
      <c r="I88" s="132"/>
      <c r="J88" s="129"/>
      <c r="K88" s="132"/>
      <c r="L88" s="129"/>
      <c r="M88" s="132"/>
      <c r="N88" s="129"/>
      <c r="O88" s="150"/>
      <c r="P88" s="119"/>
      <c r="Q88" s="135"/>
      <c r="R88" s="119"/>
      <c r="S88" s="142"/>
    </row>
    <row r="89" spans="1:21" x14ac:dyDescent="0.2">
      <c r="A89" s="1" t="s">
        <v>55</v>
      </c>
      <c r="C89" s="119"/>
      <c r="D89" s="119"/>
      <c r="E89" s="118" t="s">
        <v>41</v>
      </c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 t="s">
        <v>50</v>
      </c>
    </row>
    <row r="90" spans="1:21" x14ac:dyDescent="0.2"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</row>
    <row r="91" spans="1:21" ht="13.5" thickBot="1" x14ac:dyDescent="0.25">
      <c r="A91" s="17" t="s">
        <v>0</v>
      </c>
      <c r="B91" s="18"/>
      <c r="C91" s="120" t="s">
        <v>1</v>
      </c>
      <c r="D91" s="120"/>
      <c r="E91" s="120" t="s">
        <v>2</v>
      </c>
      <c r="F91" s="120"/>
      <c r="G91" s="120" t="s">
        <v>3</v>
      </c>
      <c r="H91" s="120"/>
      <c r="I91" s="120" t="s">
        <v>42</v>
      </c>
      <c r="J91" s="120"/>
      <c r="K91" s="120" t="s">
        <v>5</v>
      </c>
      <c r="L91" s="120"/>
      <c r="M91" s="120" t="s">
        <v>6</v>
      </c>
      <c r="N91" s="120"/>
      <c r="O91" s="120" t="s">
        <v>7</v>
      </c>
      <c r="P91" s="151"/>
      <c r="Q91" s="120" t="s">
        <v>8</v>
      </c>
      <c r="R91" s="124"/>
      <c r="S91" s="120" t="s">
        <v>9</v>
      </c>
    </row>
    <row r="92" spans="1:21" x14ac:dyDescent="0.2">
      <c r="A92" s="121"/>
      <c r="B92" s="3"/>
      <c r="C92" s="129"/>
      <c r="D92" s="129"/>
      <c r="E92" s="129"/>
      <c r="F92" s="129"/>
      <c r="G92" s="129"/>
      <c r="H92" s="129"/>
      <c r="I92" s="132"/>
      <c r="J92" s="129"/>
      <c r="K92" s="147"/>
      <c r="L92" s="129"/>
      <c r="M92" s="132"/>
      <c r="N92" s="129"/>
      <c r="O92" s="145"/>
      <c r="P92" s="132"/>
      <c r="Q92" s="141"/>
      <c r="R92" s="129"/>
      <c r="S92" s="149"/>
    </row>
    <row r="93" spans="1:21" x14ac:dyDescent="0.2">
      <c r="A93" s="121"/>
      <c r="B93" s="3"/>
      <c r="C93" s="129"/>
      <c r="D93" s="129"/>
      <c r="E93" s="129"/>
      <c r="F93" s="129"/>
      <c r="G93" s="129"/>
      <c r="H93" s="129"/>
      <c r="I93" s="132"/>
      <c r="J93" s="129"/>
      <c r="K93" s="147"/>
      <c r="L93" s="129"/>
      <c r="M93" s="132"/>
      <c r="N93" s="129"/>
      <c r="O93" s="145"/>
      <c r="P93" s="132"/>
      <c r="Q93" s="141"/>
      <c r="R93" s="129"/>
      <c r="S93" s="149"/>
    </row>
    <row r="94" spans="1:21" x14ac:dyDescent="0.2">
      <c r="A94" s="121"/>
      <c r="B94" s="3"/>
      <c r="C94" s="129"/>
      <c r="D94" s="129"/>
      <c r="E94" s="129"/>
      <c r="F94" s="129"/>
      <c r="G94" s="129"/>
      <c r="H94" s="129"/>
      <c r="I94" s="132"/>
      <c r="J94" s="129"/>
      <c r="K94" s="132"/>
      <c r="L94" s="129"/>
      <c r="M94" s="132"/>
      <c r="N94" s="129"/>
      <c r="O94" s="145"/>
      <c r="P94" s="132"/>
      <c r="Q94" s="141"/>
      <c r="R94" s="129"/>
      <c r="S94" s="13"/>
    </row>
    <row r="95" spans="1:21" x14ac:dyDescent="0.2">
      <c r="A95" s="121"/>
      <c r="B95" s="3"/>
      <c r="C95" s="129"/>
      <c r="D95" s="129"/>
      <c r="E95" s="129"/>
      <c r="F95" s="129"/>
      <c r="G95" s="129"/>
      <c r="H95" s="129"/>
      <c r="I95" s="132"/>
      <c r="J95" s="129"/>
      <c r="K95" s="147"/>
      <c r="L95" s="129"/>
      <c r="M95" s="132"/>
      <c r="N95" s="129"/>
      <c r="O95" s="145"/>
      <c r="P95" s="132"/>
      <c r="Q95" s="141"/>
      <c r="R95" s="129"/>
      <c r="S95" s="13"/>
    </row>
    <row r="96" spans="1:21" x14ac:dyDescent="0.2">
      <c r="A96" s="14"/>
      <c r="B96" s="3"/>
      <c r="C96" s="129"/>
      <c r="D96" s="129"/>
      <c r="E96" s="129"/>
      <c r="F96" s="129"/>
      <c r="G96" s="129"/>
      <c r="H96" s="129"/>
      <c r="I96" s="132"/>
      <c r="J96" s="129"/>
      <c r="K96" s="140"/>
      <c r="L96" s="129"/>
      <c r="M96" s="132"/>
      <c r="N96" s="129"/>
      <c r="O96" s="145"/>
      <c r="P96" s="129"/>
      <c r="Q96" s="134"/>
      <c r="R96" s="129"/>
      <c r="S96" s="142"/>
      <c r="U96" s="2"/>
    </row>
    <row r="97" spans="1:21" x14ac:dyDescent="0.2">
      <c r="A97" s="121"/>
      <c r="B97" s="129"/>
      <c r="C97" s="129"/>
      <c r="D97" s="129"/>
      <c r="E97" s="116"/>
      <c r="F97" s="129"/>
      <c r="G97" s="116"/>
      <c r="H97" s="129"/>
      <c r="I97" s="132"/>
      <c r="J97" s="129"/>
      <c r="K97" s="147"/>
      <c r="L97" s="129"/>
      <c r="M97" s="132"/>
      <c r="N97" s="129"/>
      <c r="O97" s="150"/>
      <c r="P97" s="119"/>
      <c r="U97" s="13"/>
    </row>
    <row r="98" spans="1:21" x14ac:dyDescent="0.2">
      <c r="A98" s="121"/>
      <c r="B98" s="129"/>
      <c r="C98" s="129"/>
      <c r="D98" s="129"/>
      <c r="E98" s="129"/>
      <c r="F98" s="129"/>
      <c r="G98" s="129"/>
      <c r="H98" s="129"/>
      <c r="I98" s="132"/>
      <c r="J98" s="129"/>
      <c r="K98" s="132"/>
      <c r="L98" s="129"/>
      <c r="M98" s="132"/>
      <c r="N98" s="129"/>
      <c r="O98" s="150"/>
      <c r="P98" s="119"/>
      <c r="Q98" s="141"/>
      <c r="R98" s="119"/>
      <c r="S98" s="13"/>
    </row>
    <row r="99" spans="1:21" x14ac:dyDescent="0.2">
      <c r="A99" s="121"/>
      <c r="B99" s="129"/>
      <c r="C99" s="116"/>
      <c r="D99" s="129"/>
      <c r="E99" s="129"/>
      <c r="F99" s="129"/>
      <c r="G99" s="116"/>
      <c r="H99" s="129"/>
      <c r="I99" s="132"/>
      <c r="J99" s="129"/>
      <c r="K99" s="147"/>
      <c r="L99" s="129"/>
      <c r="M99" s="132"/>
      <c r="N99" s="129"/>
      <c r="O99" s="150"/>
      <c r="P99" s="119"/>
      <c r="Q99" s="135"/>
      <c r="R99" s="119"/>
      <c r="S99" s="143"/>
    </row>
    <row r="100" spans="1:21" x14ac:dyDescent="0.2">
      <c r="A100" s="121"/>
      <c r="B100" s="129"/>
      <c r="C100" s="129"/>
      <c r="D100" s="129"/>
      <c r="E100" s="129"/>
      <c r="F100" s="129"/>
      <c r="G100" s="129"/>
      <c r="H100" s="129"/>
      <c r="I100" s="132"/>
      <c r="J100" s="129"/>
      <c r="K100" s="147"/>
      <c r="L100" s="129"/>
      <c r="M100" s="132"/>
      <c r="N100" s="129"/>
      <c r="O100" s="150"/>
      <c r="P100" s="119"/>
      <c r="Q100" s="135"/>
      <c r="R100" s="119"/>
      <c r="S100" s="142"/>
    </row>
    <row r="101" spans="1:21" x14ac:dyDescent="0.2">
      <c r="A101" s="121"/>
      <c r="B101" s="129"/>
      <c r="C101" s="129"/>
      <c r="D101" s="129"/>
      <c r="E101" s="116"/>
      <c r="F101" s="129"/>
      <c r="G101" s="129"/>
      <c r="H101" s="129"/>
      <c r="I101" s="132"/>
      <c r="J101" s="129"/>
      <c r="K101" s="147"/>
      <c r="L101" s="129"/>
      <c r="M101" s="132"/>
      <c r="N101" s="129"/>
      <c r="O101" s="150"/>
      <c r="P101" s="119"/>
      <c r="Q101" s="135"/>
      <c r="R101" s="119"/>
      <c r="S101" s="142"/>
    </row>
    <row r="102" spans="1:21" x14ac:dyDescent="0.2">
      <c r="A102" s="121"/>
      <c r="B102" s="129"/>
      <c r="C102" s="129"/>
      <c r="D102" s="129"/>
      <c r="E102" s="129"/>
      <c r="F102" s="129"/>
      <c r="G102" s="129"/>
      <c r="H102" s="129"/>
      <c r="I102" s="132"/>
      <c r="J102" s="129"/>
      <c r="K102" s="132"/>
      <c r="L102" s="129"/>
      <c r="M102" s="132"/>
      <c r="N102" s="129"/>
      <c r="O102" s="150"/>
      <c r="P102" s="119"/>
      <c r="Q102" s="135"/>
      <c r="R102" s="119"/>
      <c r="S102" s="13"/>
    </row>
    <row r="103" spans="1:21" x14ac:dyDescent="0.2">
      <c r="A103" s="121"/>
      <c r="B103" s="129"/>
      <c r="C103" s="152"/>
      <c r="D103" s="129"/>
      <c r="E103" s="130"/>
      <c r="F103" s="129"/>
      <c r="G103" s="129"/>
      <c r="H103" s="129"/>
      <c r="I103" s="132"/>
      <c r="J103" s="129"/>
      <c r="K103" s="147"/>
      <c r="L103" s="129"/>
      <c r="M103" s="132"/>
      <c r="N103" s="129"/>
      <c r="O103" s="161"/>
      <c r="P103" s="132"/>
      <c r="Q103" s="141"/>
      <c r="R103" s="132"/>
      <c r="S103" s="143"/>
      <c r="T103" s="3"/>
      <c r="U103" s="51"/>
    </row>
    <row r="104" spans="1:21" x14ac:dyDescent="0.2">
      <c r="A104" s="121"/>
      <c r="B104" s="129"/>
      <c r="C104" s="152"/>
      <c r="D104" s="129"/>
      <c r="E104" s="130"/>
      <c r="F104" s="129"/>
      <c r="G104" s="129"/>
      <c r="H104" s="129"/>
      <c r="I104" s="132"/>
      <c r="J104" s="129"/>
      <c r="K104" s="153"/>
      <c r="L104" s="129"/>
      <c r="M104" s="132"/>
      <c r="N104" s="129"/>
      <c r="O104" s="137"/>
      <c r="P104" s="132"/>
      <c r="Q104" s="141"/>
      <c r="R104" s="132"/>
      <c r="S104" s="136"/>
      <c r="T104" s="3"/>
      <c r="U104" s="51"/>
    </row>
    <row r="105" spans="1:21" x14ac:dyDescent="0.2">
      <c r="A105" s="121"/>
      <c r="B105" s="129"/>
      <c r="C105" s="152"/>
      <c r="D105" s="129"/>
      <c r="E105" s="130"/>
      <c r="F105" s="129"/>
      <c r="G105" s="129"/>
      <c r="H105" s="129"/>
      <c r="I105" s="132"/>
      <c r="J105" s="129"/>
      <c r="K105" s="147"/>
      <c r="L105" s="129"/>
      <c r="M105" s="132"/>
      <c r="N105" s="129"/>
      <c r="O105" s="150"/>
      <c r="P105" s="132"/>
      <c r="Q105" s="141"/>
      <c r="R105" s="132"/>
      <c r="S105" s="142"/>
      <c r="T105" s="102"/>
      <c r="U105" s="51"/>
    </row>
    <row r="106" spans="1:21" x14ac:dyDescent="0.2">
      <c r="A106" s="121"/>
      <c r="B106" s="129"/>
      <c r="C106" s="152"/>
      <c r="D106" s="129"/>
      <c r="E106" s="130"/>
      <c r="F106" s="129"/>
      <c r="G106" s="129"/>
      <c r="H106" s="129"/>
      <c r="I106" s="132"/>
      <c r="J106" s="129"/>
      <c r="K106" s="153"/>
      <c r="L106" s="129"/>
      <c r="M106" s="132"/>
      <c r="N106" s="129"/>
      <c r="O106" s="150"/>
      <c r="P106" s="132"/>
      <c r="Q106" s="141"/>
      <c r="R106" s="132"/>
      <c r="S106" s="142"/>
      <c r="T106" s="102"/>
      <c r="U106" s="51"/>
    </row>
    <row r="107" spans="1:21" x14ac:dyDescent="0.2">
      <c r="A107" s="122"/>
      <c r="B107" s="129"/>
      <c r="C107" s="144"/>
      <c r="D107" s="129"/>
      <c r="E107" s="130"/>
      <c r="F107" s="129"/>
      <c r="G107" s="129"/>
      <c r="H107" s="129"/>
      <c r="I107" s="132"/>
      <c r="J107" s="129"/>
      <c r="K107" s="147"/>
      <c r="L107" s="129"/>
      <c r="M107" s="132"/>
      <c r="N107" s="129"/>
      <c r="O107" s="150"/>
      <c r="P107" s="132"/>
      <c r="Q107" s="141"/>
      <c r="R107" s="132"/>
      <c r="S107" s="143"/>
      <c r="T107" s="102"/>
      <c r="U107" s="51"/>
    </row>
    <row r="108" spans="1:21" x14ac:dyDescent="0.2">
      <c r="A108" s="121"/>
      <c r="B108" s="129"/>
      <c r="C108" s="152"/>
      <c r="D108" s="129"/>
      <c r="E108" s="130"/>
      <c r="F108" s="129"/>
      <c r="G108" s="129"/>
      <c r="H108" s="129"/>
      <c r="I108" s="132"/>
      <c r="J108" s="129"/>
      <c r="K108" s="153"/>
      <c r="L108" s="129"/>
      <c r="M108" s="132"/>
      <c r="N108" s="129"/>
      <c r="O108" s="150"/>
      <c r="P108" s="132"/>
      <c r="Q108" s="141"/>
      <c r="R108" s="132"/>
      <c r="S108" s="142"/>
      <c r="T108" s="102"/>
      <c r="U108" s="51"/>
    </row>
    <row r="109" spans="1:21" x14ac:dyDescent="0.2">
      <c r="A109" s="121"/>
      <c r="B109" s="129"/>
      <c r="C109" s="152"/>
      <c r="D109" s="129"/>
      <c r="E109" s="130"/>
      <c r="F109" s="129"/>
      <c r="G109" s="129"/>
      <c r="H109" s="129"/>
      <c r="I109" s="132"/>
      <c r="J109" s="129"/>
      <c r="K109" s="147"/>
      <c r="L109" s="129"/>
      <c r="M109" s="132"/>
      <c r="N109" s="129"/>
      <c r="O109" s="150"/>
      <c r="P109" s="132"/>
      <c r="Q109" s="141"/>
      <c r="R109" s="132"/>
      <c r="S109" s="142"/>
      <c r="T109" s="102"/>
      <c r="U109" s="51"/>
    </row>
    <row r="110" spans="1:21" x14ac:dyDescent="0.2">
      <c r="A110" s="121"/>
      <c r="B110" s="129"/>
      <c r="C110" s="152"/>
      <c r="D110" s="129"/>
      <c r="E110" s="130"/>
      <c r="F110" s="129"/>
      <c r="G110" s="129"/>
      <c r="H110" s="129"/>
      <c r="I110" s="132"/>
      <c r="J110" s="129"/>
      <c r="K110" s="153"/>
      <c r="L110" s="129"/>
      <c r="M110" s="132"/>
      <c r="N110" s="129"/>
      <c r="O110" s="150"/>
      <c r="P110" s="132"/>
      <c r="Q110" s="141"/>
      <c r="R110" s="132"/>
      <c r="S110" s="142"/>
      <c r="T110" s="102"/>
      <c r="U110" s="51"/>
    </row>
    <row r="111" spans="1:21" x14ac:dyDescent="0.2">
      <c r="A111" s="121"/>
      <c r="B111" s="129"/>
      <c r="C111" s="152"/>
      <c r="D111" s="129"/>
      <c r="E111" s="130"/>
      <c r="F111" s="129"/>
      <c r="G111" s="129"/>
      <c r="H111" s="129"/>
      <c r="I111" s="132"/>
      <c r="J111" s="129"/>
      <c r="K111" s="153"/>
      <c r="L111" s="129"/>
      <c r="M111" s="132"/>
      <c r="N111" s="129"/>
      <c r="O111" s="150"/>
      <c r="P111" s="132"/>
      <c r="Q111" s="141"/>
      <c r="R111" s="132"/>
      <c r="S111" s="143"/>
      <c r="T111" s="102"/>
      <c r="U111" s="2"/>
    </row>
    <row r="112" spans="1:21" x14ac:dyDescent="0.2">
      <c r="A112" s="121"/>
      <c r="B112" s="129"/>
      <c r="C112" s="152"/>
      <c r="D112" s="129"/>
      <c r="E112" s="130"/>
      <c r="F112" s="129"/>
      <c r="G112" s="129"/>
      <c r="H112" s="129"/>
      <c r="I112" s="132"/>
      <c r="J112" s="129"/>
      <c r="K112" s="153"/>
      <c r="L112" s="129"/>
      <c r="M112" s="132"/>
      <c r="N112" s="129"/>
      <c r="O112" s="150"/>
      <c r="P112" s="132"/>
      <c r="Q112" s="141"/>
      <c r="R112" s="132"/>
      <c r="S112" s="142"/>
      <c r="T112" s="102"/>
      <c r="U112" s="51"/>
    </row>
    <row r="113" spans="1:21" x14ac:dyDescent="0.2">
      <c r="A113" s="121"/>
      <c r="B113" s="129"/>
      <c r="C113" s="152"/>
      <c r="D113" s="129"/>
      <c r="E113" s="130"/>
      <c r="F113" s="129"/>
      <c r="G113" s="129"/>
      <c r="H113" s="129"/>
      <c r="I113" s="132"/>
      <c r="J113" s="129"/>
      <c r="K113" s="147"/>
      <c r="L113" s="129"/>
      <c r="M113" s="132"/>
      <c r="N113" s="129"/>
      <c r="O113" s="150"/>
      <c r="P113" s="132"/>
      <c r="Q113" s="141"/>
      <c r="R113" s="132"/>
      <c r="S113" s="142"/>
      <c r="T113" s="102"/>
      <c r="U113" s="51"/>
    </row>
    <row r="114" spans="1:21" x14ac:dyDescent="0.2">
      <c r="A114" s="121"/>
      <c r="B114" s="129"/>
      <c r="C114" s="152"/>
      <c r="D114" s="129"/>
      <c r="E114" s="130"/>
      <c r="F114" s="129"/>
      <c r="G114" s="129"/>
      <c r="H114" s="129"/>
      <c r="I114" s="132"/>
      <c r="J114" s="129"/>
      <c r="K114" s="147"/>
      <c r="L114" s="129"/>
      <c r="M114" s="132"/>
      <c r="N114" s="129"/>
      <c r="O114" s="150"/>
      <c r="P114" s="132"/>
      <c r="Q114" s="141"/>
      <c r="R114" s="132"/>
      <c r="S114" s="142"/>
      <c r="T114" s="102"/>
      <c r="U114" s="51"/>
    </row>
    <row r="115" spans="1:21" x14ac:dyDescent="0.2">
      <c r="A115" s="121"/>
      <c r="B115" s="129"/>
      <c r="C115" s="152"/>
      <c r="D115" s="129"/>
      <c r="E115" s="130"/>
      <c r="F115" s="129"/>
      <c r="G115" s="129"/>
      <c r="H115" s="129"/>
      <c r="I115" s="132"/>
      <c r="J115" s="129"/>
      <c r="K115" s="147"/>
      <c r="L115" s="129"/>
      <c r="M115" s="132"/>
      <c r="N115" s="129"/>
      <c r="O115" s="150"/>
      <c r="P115" s="132"/>
      <c r="Q115" s="141"/>
      <c r="R115" s="132"/>
      <c r="S115" s="143"/>
      <c r="T115" s="102"/>
      <c r="U115" s="51"/>
    </row>
    <row r="116" spans="1:21" x14ac:dyDescent="0.2">
      <c r="A116" s="121"/>
      <c r="B116" s="129"/>
      <c r="C116" s="152"/>
      <c r="D116" s="129"/>
      <c r="E116" s="130"/>
      <c r="F116" s="129"/>
      <c r="G116" s="129"/>
      <c r="H116" s="129"/>
      <c r="I116" s="132"/>
      <c r="J116" s="129"/>
      <c r="K116" s="147"/>
      <c r="L116" s="129"/>
      <c r="M116" s="132"/>
      <c r="N116" s="129"/>
      <c r="O116" s="150"/>
      <c r="P116" s="132"/>
      <c r="Q116" s="141"/>
      <c r="R116" s="132"/>
      <c r="S116" s="143"/>
      <c r="T116" s="102"/>
      <c r="U116" s="51"/>
    </row>
    <row r="117" spans="1:21" x14ac:dyDescent="0.2">
      <c r="A117" s="122"/>
      <c r="B117" s="129"/>
      <c r="C117" s="116"/>
      <c r="D117" s="129"/>
      <c r="E117" s="129"/>
      <c r="F117" s="129"/>
      <c r="G117" s="129"/>
      <c r="H117" s="129"/>
      <c r="I117" s="132"/>
      <c r="J117" s="129"/>
      <c r="K117" s="147"/>
      <c r="L117" s="129"/>
      <c r="M117" s="132"/>
      <c r="N117" s="129"/>
      <c r="O117" s="150"/>
      <c r="P117" s="132"/>
      <c r="Q117" s="141"/>
      <c r="R117" s="132"/>
      <c r="S117" s="143"/>
      <c r="T117" s="102"/>
      <c r="U117" s="51"/>
    </row>
    <row r="118" spans="1:21" x14ac:dyDescent="0.2">
      <c r="A118" s="14"/>
      <c r="B118" s="3"/>
      <c r="C118" s="129"/>
      <c r="D118" s="129"/>
      <c r="E118" s="129"/>
      <c r="F118" s="129"/>
      <c r="G118" s="129"/>
      <c r="H118" s="129"/>
      <c r="I118" s="132"/>
      <c r="J118" s="129"/>
      <c r="K118" s="140"/>
      <c r="L118" s="129"/>
      <c r="M118" s="132"/>
      <c r="N118" s="129"/>
      <c r="O118" s="137"/>
      <c r="P118" s="132"/>
      <c r="Q118" s="141"/>
      <c r="R118" s="132"/>
      <c r="S118" s="143"/>
      <c r="T118" s="102"/>
      <c r="U118" s="51"/>
    </row>
    <row r="119" spans="1:21" x14ac:dyDescent="0.2">
      <c r="L119" s="129"/>
      <c r="M119" s="132"/>
      <c r="N119" s="129"/>
      <c r="O119" s="150"/>
      <c r="P119" s="132"/>
      <c r="Q119" s="141"/>
      <c r="R119" s="132"/>
      <c r="S119" s="143"/>
      <c r="T119" s="102"/>
      <c r="U119" s="51"/>
    </row>
    <row r="120" spans="1:21" x14ac:dyDescent="0.2">
      <c r="L120" s="129"/>
      <c r="M120" s="132"/>
      <c r="N120" s="129"/>
      <c r="O120" s="150"/>
      <c r="P120" s="132"/>
      <c r="Q120" s="141"/>
      <c r="R120" s="132"/>
      <c r="S120" s="143"/>
      <c r="T120" s="102"/>
      <c r="U120" s="51"/>
    </row>
    <row r="121" spans="1:21" x14ac:dyDescent="0.2">
      <c r="A121" s="122"/>
      <c r="B121" s="3"/>
      <c r="C121" s="116"/>
      <c r="D121" s="129"/>
      <c r="E121" s="129"/>
      <c r="F121" s="129"/>
      <c r="G121" s="129"/>
      <c r="H121" s="129"/>
      <c r="I121" s="132"/>
      <c r="J121" s="129"/>
      <c r="K121" s="140"/>
      <c r="L121" s="129"/>
      <c r="M121" s="132"/>
      <c r="N121" s="129"/>
      <c r="O121" s="150"/>
      <c r="P121" s="132"/>
      <c r="Q121" s="141"/>
      <c r="R121" s="132"/>
      <c r="S121" s="143"/>
      <c r="T121" s="102"/>
      <c r="U121" s="51"/>
    </row>
    <row r="122" spans="1:21" x14ac:dyDescent="0.2">
      <c r="A122" s="122"/>
      <c r="B122" s="3"/>
      <c r="C122" s="116"/>
      <c r="D122" s="129"/>
      <c r="E122" s="129"/>
      <c r="F122" s="129"/>
      <c r="G122" s="129"/>
      <c r="H122" s="129"/>
      <c r="I122" s="132"/>
      <c r="J122" s="129"/>
      <c r="K122" s="140"/>
      <c r="L122" s="129"/>
      <c r="M122" s="132"/>
      <c r="N122" s="129"/>
      <c r="O122" s="150"/>
      <c r="P122" s="132"/>
      <c r="Q122" s="141"/>
      <c r="R122" s="132"/>
      <c r="S122" s="143"/>
      <c r="T122" s="102"/>
      <c r="U122" s="51"/>
    </row>
    <row r="123" spans="1:21" x14ac:dyDescent="0.2">
      <c r="A123" s="122"/>
      <c r="B123" s="3"/>
      <c r="C123" s="116"/>
      <c r="D123" s="129"/>
      <c r="E123" s="129"/>
      <c r="F123" s="129"/>
      <c r="G123" s="129"/>
      <c r="H123" s="129"/>
      <c r="I123" s="132"/>
      <c r="J123" s="129"/>
      <c r="K123" s="140"/>
      <c r="L123" s="129"/>
      <c r="M123" s="132"/>
      <c r="N123" s="129"/>
      <c r="O123" s="150"/>
      <c r="P123" s="132"/>
      <c r="Q123" s="141"/>
      <c r="R123" s="132"/>
      <c r="S123" s="143"/>
      <c r="T123" s="102"/>
      <c r="U123" s="51"/>
    </row>
    <row r="124" spans="1:21" x14ac:dyDescent="0.2">
      <c r="A124" s="14"/>
      <c r="B124" s="3"/>
      <c r="C124" s="129"/>
      <c r="D124" s="129"/>
      <c r="E124" s="129"/>
      <c r="F124" s="129"/>
      <c r="G124" s="129"/>
      <c r="H124" s="129"/>
      <c r="I124" s="132"/>
      <c r="J124" s="129"/>
      <c r="K124" s="140"/>
      <c r="L124" s="129"/>
      <c r="M124" s="132"/>
      <c r="N124" s="129"/>
      <c r="O124" s="150"/>
      <c r="P124" s="132"/>
      <c r="Q124" s="141"/>
      <c r="R124" s="132"/>
      <c r="S124" s="143"/>
      <c r="T124" s="102"/>
      <c r="U124" s="51"/>
    </row>
    <row r="125" spans="1:21" x14ac:dyDescent="0.2">
      <c r="A125" s="14"/>
      <c r="B125" s="3"/>
      <c r="C125" s="129"/>
      <c r="D125" s="129"/>
      <c r="E125" s="129"/>
      <c r="F125" s="129"/>
      <c r="G125" s="129"/>
      <c r="H125" s="129"/>
      <c r="I125" s="132"/>
      <c r="J125" s="129"/>
      <c r="K125" s="140"/>
      <c r="L125" s="129"/>
      <c r="M125" s="132"/>
      <c r="N125" s="129"/>
      <c r="O125" s="150"/>
      <c r="P125" s="132"/>
      <c r="Q125" s="141"/>
      <c r="R125" s="132"/>
      <c r="S125" s="143"/>
      <c r="T125" s="102"/>
      <c r="U125" s="51"/>
    </row>
    <row r="126" spans="1:21" x14ac:dyDescent="0.2">
      <c r="A126" s="121"/>
      <c r="B126" s="3"/>
      <c r="C126" s="116"/>
      <c r="D126" s="129"/>
      <c r="E126" s="129"/>
      <c r="F126" s="129"/>
      <c r="G126" s="129"/>
      <c r="H126" s="129"/>
      <c r="I126" s="132"/>
      <c r="J126" s="129"/>
      <c r="K126" s="140"/>
      <c r="L126" s="129"/>
      <c r="M126" s="132"/>
      <c r="N126" s="129"/>
      <c r="O126" s="150"/>
      <c r="P126" s="132"/>
      <c r="Q126" s="141"/>
      <c r="R126" s="132"/>
      <c r="S126" s="143"/>
      <c r="T126" s="102"/>
      <c r="U126" s="51"/>
    </row>
    <row r="127" spans="1:21" x14ac:dyDescent="0.2">
      <c r="A127" s="14"/>
      <c r="B127" s="3"/>
      <c r="C127" s="129"/>
      <c r="D127" s="129"/>
      <c r="E127" s="129"/>
      <c r="F127" s="129"/>
      <c r="G127" s="129"/>
      <c r="H127" s="129"/>
      <c r="I127" s="132"/>
      <c r="J127" s="129"/>
      <c r="K127" s="140"/>
      <c r="L127" s="129"/>
      <c r="M127" s="132"/>
      <c r="N127" s="129"/>
      <c r="O127" s="150"/>
      <c r="P127" s="132"/>
      <c r="Q127" s="141"/>
      <c r="R127" s="132"/>
      <c r="S127" s="143"/>
      <c r="T127" s="102"/>
      <c r="U127" s="51"/>
    </row>
    <row r="128" spans="1:21" x14ac:dyDescent="0.2">
      <c r="A128" s="14"/>
      <c r="B128" s="3"/>
      <c r="C128" s="129"/>
      <c r="D128" s="129"/>
      <c r="E128" s="129"/>
      <c r="F128" s="129"/>
      <c r="G128" s="129"/>
      <c r="H128" s="129"/>
      <c r="I128" s="132"/>
      <c r="J128" s="129"/>
      <c r="K128" s="140"/>
      <c r="L128" s="129"/>
      <c r="M128" s="132"/>
      <c r="N128" s="129"/>
      <c r="O128" s="150"/>
      <c r="P128" s="132"/>
      <c r="Q128" s="141"/>
      <c r="R128" s="132"/>
      <c r="S128" s="143"/>
      <c r="T128" s="102"/>
      <c r="U128" s="51"/>
    </row>
    <row r="129" spans="1:21" x14ac:dyDescent="0.2">
      <c r="A129" s="121"/>
      <c r="B129" s="129"/>
      <c r="C129" s="152"/>
      <c r="D129" s="129"/>
      <c r="E129" s="130"/>
      <c r="F129" s="129"/>
      <c r="G129" s="129"/>
      <c r="H129" s="129"/>
      <c r="I129" s="132"/>
      <c r="J129" s="129"/>
      <c r="K129" s="153"/>
      <c r="L129" s="129"/>
      <c r="M129" s="132"/>
      <c r="N129" s="129"/>
      <c r="O129" s="150"/>
      <c r="P129" s="132"/>
      <c r="Q129" s="141"/>
      <c r="R129" s="132"/>
      <c r="S129" s="142"/>
      <c r="T129" s="102"/>
      <c r="U129" s="51"/>
    </row>
    <row r="130" spans="1:21" x14ac:dyDescent="0.2">
      <c r="A130" s="121"/>
      <c r="B130" s="129"/>
      <c r="C130" s="152"/>
      <c r="D130" s="129"/>
      <c r="E130" s="130"/>
      <c r="F130" s="129"/>
      <c r="G130" s="129"/>
      <c r="H130" s="129"/>
      <c r="I130" s="132"/>
      <c r="J130" s="129"/>
      <c r="K130" s="153"/>
      <c r="L130" s="129"/>
      <c r="M130" s="132"/>
      <c r="N130" s="129"/>
      <c r="O130" s="132" t="s">
        <v>11</v>
      </c>
      <c r="P130" s="132"/>
      <c r="Q130" s="141" t="s">
        <v>11</v>
      </c>
      <c r="R130" s="132"/>
      <c r="S130" s="141" t="s">
        <v>8</v>
      </c>
      <c r="T130" s="102"/>
      <c r="U130" s="51"/>
    </row>
    <row r="131" spans="1:21" x14ac:dyDescent="0.2">
      <c r="A131" s="121"/>
      <c r="B131" s="129"/>
      <c r="C131" s="129"/>
      <c r="D131" s="129"/>
      <c r="E131" s="129"/>
      <c r="F131" s="129"/>
      <c r="G131" s="129"/>
      <c r="H131" s="129"/>
      <c r="I131" s="132"/>
      <c r="J131" s="129"/>
      <c r="K131" s="147"/>
      <c r="L131" s="129"/>
      <c r="M131" s="132"/>
      <c r="N131" s="129"/>
      <c r="O131" s="132" t="s">
        <v>7</v>
      </c>
      <c r="P131" s="132"/>
      <c r="Q131" s="141" t="s">
        <v>13</v>
      </c>
      <c r="R131" s="132"/>
      <c r="S131" s="141" t="s">
        <v>14</v>
      </c>
      <c r="T131" s="102"/>
      <c r="U131" s="51"/>
    </row>
    <row r="132" spans="1:21" x14ac:dyDescent="0.2">
      <c r="A132" s="121"/>
      <c r="B132" s="129"/>
      <c r="C132" s="129"/>
      <c r="D132" s="129"/>
      <c r="E132" s="129"/>
      <c r="F132" s="129"/>
      <c r="G132" s="129"/>
      <c r="H132" s="129"/>
      <c r="I132" s="132"/>
      <c r="J132" s="129"/>
      <c r="K132" s="132"/>
      <c r="L132" s="129"/>
      <c r="M132" s="132"/>
      <c r="N132" s="129"/>
      <c r="O132" s="158" t="e">
        <f>SUM(#REF!,#REF!,O52,O568,O56,O60,O66,O70,O74,O78,O82,O94,O98,O102)</f>
        <v>#REF!</v>
      </c>
      <c r="P132" s="148"/>
      <c r="Q132" s="149">
        <f>SUM(Q45:Q82,Q94:Q129)</f>
        <v>1798959</v>
      </c>
      <c r="R132" s="148"/>
      <c r="S132" s="142" t="e">
        <f>Q132/O132</f>
        <v>#REF!</v>
      </c>
      <c r="T132" s="102"/>
      <c r="U132" s="51"/>
    </row>
    <row r="133" spans="1:21" x14ac:dyDescent="0.2">
      <c r="A133" s="121"/>
      <c r="B133" s="129"/>
      <c r="C133" s="129"/>
      <c r="D133" s="129"/>
      <c r="E133" s="129"/>
      <c r="F133" s="129"/>
      <c r="G133" s="129"/>
      <c r="H133" s="129"/>
      <c r="I133" s="132"/>
      <c r="J133" s="129"/>
      <c r="K133" s="132"/>
      <c r="L133" s="129"/>
      <c r="M133" s="129"/>
      <c r="N133" s="129"/>
      <c r="O133" s="183"/>
      <c r="P133" s="119"/>
      <c r="Q133" s="135"/>
      <c r="R133" s="119"/>
      <c r="S133" s="142"/>
      <c r="T133" s="102"/>
      <c r="U133" s="51"/>
    </row>
    <row r="134" spans="1:21" x14ac:dyDescent="0.2">
      <c r="P134" s="132"/>
      <c r="Q134" s="141"/>
      <c r="R134" s="132"/>
      <c r="S134" s="142"/>
      <c r="T134" s="102"/>
      <c r="U134" s="51"/>
    </row>
    <row r="135" spans="1:21" x14ac:dyDescent="0.2">
      <c r="A135" s="1" t="s">
        <v>55</v>
      </c>
      <c r="C135" s="119"/>
      <c r="D135" s="119"/>
      <c r="E135" s="118" t="s">
        <v>41</v>
      </c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 t="s">
        <v>51</v>
      </c>
      <c r="T135" s="102"/>
      <c r="U135" s="51"/>
    </row>
    <row r="136" spans="1:21" x14ac:dyDescent="0.2"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02"/>
      <c r="U136" s="51"/>
    </row>
    <row r="137" spans="1:21" ht="13.5" thickBot="1" x14ac:dyDescent="0.25">
      <c r="A137" s="17" t="s">
        <v>0</v>
      </c>
      <c r="B137" s="18"/>
      <c r="C137" s="120" t="s">
        <v>1</v>
      </c>
      <c r="D137" s="120"/>
      <c r="E137" s="120" t="s">
        <v>2</v>
      </c>
      <c r="F137" s="120"/>
      <c r="G137" s="120" t="s">
        <v>3</v>
      </c>
      <c r="H137" s="120"/>
      <c r="I137" s="120" t="s">
        <v>42</v>
      </c>
      <c r="J137" s="120"/>
      <c r="K137" s="120" t="s">
        <v>5</v>
      </c>
      <c r="L137" s="120"/>
      <c r="M137" s="120" t="s">
        <v>6</v>
      </c>
      <c r="N137" s="120"/>
      <c r="O137" s="120" t="s">
        <v>7</v>
      </c>
      <c r="P137" s="151"/>
      <c r="Q137" s="120" t="s">
        <v>8</v>
      </c>
      <c r="R137" s="124"/>
      <c r="S137" s="120" t="s">
        <v>9</v>
      </c>
      <c r="T137" s="102"/>
      <c r="U137" s="51"/>
    </row>
    <row r="138" spans="1:21" x14ac:dyDescent="0.2">
      <c r="A138" s="121"/>
      <c r="B138" s="129"/>
      <c r="C138" s="129"/>
      <c r="D138" s="129"/>
      <c r="E138" s="116"/>
      <c r="F138" s="129"/>
      <c r="G138" s="116"/>
      <c r="H138" s="129"/>
      <c r="I138" s="132"/>
      <c r="J138" s="129"/>
      <c r="K138" s="140"/>
      <c r="L138" s="129"/>
      <c r="M138" s="132"/>
      <c r="N138" s="129"/>
      <c r="O138" s="145"/>
      <c r="P138" s="129"/>
      <c r="Q138" s="141"/>
      <c r="R138" s="129"/>
      <c r="S138" s="142"/>
      <c r="T138" s="102"/>
      <c r="U138" s="51"/>
    </row>
    <row r="139" spans="1:21" x14ac:dyDescent="0.2">
      <c r="L139" s="129"/>
      <c r="M139" s="132"/>
      <c r="N139" s="129"/>
      <c r="O139" s="145"/>
      <c r="P139" s="129"/>
      <c r="Q139" s="141"/>
      <c r="R139" s="129"/>
      <c r="S139" s="142"/>
      <c r="T139" s="102"/>
      <c r="U139" s="51"/>
    </row>
    <row r="140" spans="1:21" x14ac:dyDescent="0.2">
      <c r="A140" s="121"/>
      <c r="B140" s="129"/>
      <c r="C140" s="129"/>
      <c r="D140" s="129"/>
      <c r="E140" s="129"/>
      <c r="F140" s="129"/>
      <c r="G140" s="129"/>
      <c r="H140" s="129"/>
      <c r="I140" s="132"/>
      <c r="J140" s="129"/>
      <c r="K140" s="140"/>
      <c r="L140" s="129"/>
      <c r="M140" s="132"/>
      <c r="N140" s="129"/>
      <c r="O140" s="145"/>
      <c r="P140" s="129"/>
      <c r="Q140" s="141"/>
      <c r="R140" s="129"/>
      <c r="S140" s="143"/>
      <c r="T140" s="102"/>
      <c r="U140" s="51"/>
    </row>
    <row r="141" spans="1:21" x14ac:dyDescent="0.2">
      <c r="A141" s="121"/>
      <c r="B141" s="129"/>
      <c r="C141" s="129"/>
      <c r="D141" s="129"/>
      <c r="E141" s="129"/>
      <c r="F141" s="129"/>
      <c r="G141" s="129"/>
      <c r="H141" s="129"/>
      <c r="I141" s="132"/>
      <c r="J141" s="129"/>
      <c r="K141" s="140"/>
      <c r="L141" s="129"/>
      <c r="M141" s="132"/>
      <c r="N141" s="129"/>
      <c r="O141" s="145"/>
      <c r="P141" s="129"/>
      <c r="Q141" s="141"/>
      <c r="R141" s="129"/>
      <c r="S141" s="142"/>
      <c r="T141" s="102"/>
      <c r="U141" s="51"/>
    </row>
    <row r="142" spans="1:21" x14ac:dyDescent="0.2">
      <c r="A142" s="122"/>
      <c r="B142" s="129"/>
      <c r="C142" s="116"/>
      <c r="D142" s="129"/>
      <c r="E142" s="129"/>
      <c r="F142" s="129"/>
      <c r="G142" s="129"/>
      <c r="H142" s="129"/>
      <c r="I142" s="132"/>
      <c r="J142" s="129"/>
      <c r="K142" s="140"/>
      <c r="L142" s="129"/>
      <c r="M142" s="132"/>
      <c r="N142" s="129"/>
      <c r="O142" s="145"/>
      <c r="P142" s="129"/>
      <c r="Q142" s="141"/>
      <c r="R142" s="129"/>
      <c r="S142" s="142"/>
      <c r="T142" s="102"/>
      <c r="U142" s="51"/>
    </row>
    <row r="143" spans="1:21" x14ac:dyDescent="0.2">
      <c r="A143" s="121"/>
      <c r="B143" s="129"/>
      <c r="C143" s="129"/>
      <c r="D143" s="129"/>
      <c r="E143" s="129"/>
      <c r="F143" s="129"/>
      <c r="G143" s="129"/>
      <c r="H143" s="129"/>
      <c r="I143" s="132"/>
      <c r="J143" s="129"/>
      <c r="K143" s="140"/>
      <c r="L143" s="129"/>
      <c r="M143" s="132"/>
      <c r="N143" s="129"/>
      <c r="O143" s="145"/>
      <c r="P143" s="129"/>
      <c r="Q143" s="141"/>
      <c r="R143" s="129"/>
      <c r="S143" s="142"/>
      <c r="T143" s="102"/>
      <c r="U143" s="51"/>
    </row>
    <row r="144" spans="1:21" x14ac:dyDescent="0.2">
      <c r="A144" s="121"/>
      <c r="B144" s="129"/>
      <c r="C144" s="129"/>
      <c r="D144" s="129"/>
      <c r="E144" s="129"/>
      <c r="F144" s="129"/>
      <c r="G144" s="129"/>
      <c r="H144" s="129"/>
      <c r="I144" s="132"/>
      <c r="J144" s="129"/>
      <c r="K144" s="140"/>
      <c r="L144" s="129"/>
      <c r="M144" s="132"/>
      <c r="N144" s="129"/>
      <c r="O144" s="145"/>
      <c r="P144" s="129"/>
      <c r="Q144" s="141"/>
      <c r="R144" s="129"/>
      <c r="S144" s="143"/>
      <c r="T144" s="102"/>
      <c r="U144" s="51"/>
    </row>
    <row r="145" spans="1:21" x14ac:dyDescent="0.2">
      <c r="A145" s="121"/>
      <c r="B145" s="129"/>
      <c r="C145" s="129"/>
      <c r="D145" s="129"/>
      <c r="E145" s="129"/>
      <c r="F145" s="129"/>
      <c r="G145" s="129"/>
      <c r="H145" s="129"/>
      <c r="I145" s="132"/>
      <c r="J145" s="129"/>
      <c r="K145" s="140"/>
      <c r="L145" s="129"/>
      <c r="M145" s="132"/>
      <c r="N145" s="129"/>
      <c r="O145" s="145"/>
      <c r="P145" s="129"/>
      <c r="Q145" s="141"/>
      <c r="R145" s="129"/>
      <c r="S145" s="142"/>
      <c r="T145" s="102"/>
      <c r="U145" s="51"/>
    </row>
    <row r="146" spans="1:21" x14ac:dyDescent="0.2">
      <c r="A146" s="121"/>
      <c r="B146" s="129"/>
      <c r="C146" s="116"/>
      <c r="D146" s="129"/>
      <c r="E146" s="129"/>
      <c r="F146" s="129"/>
      <c r="G146" s="129"/>
      <c r="H146" s="129"/>
      <c r="I146" s="132"/>
      <c r="J146" s="129"/>
      <c r="K146" s="140"/>
      <c r="L146" s="129"/>
      <c r="M146" s="132"/>
      <c r="N146" s="129"/>
      <c r="O146" s="145"/>
      <c r="P146" s="129"/>
      <c r="Q146" s="141"/>
      <c r="R146" s="129"/>
      <c r="S146" s="142"/>
      <c r="T146" s="102"/>
      <c r="U146" s="51"/>
    </row>
    <row r="147" spans="1:21" x14ac:dyDescent="0.2">
      <c r="A147" s="121"/>
      <c r="B147" s="129"/>
      <c r="C147" s="129"/>
      <c r="D147" s="129"/>
      <c r="E147" s="129"/>
      <c r="F147" s="129"/>
      <c r="G147" s="129"/>
      <c r="H147" s="129"/>
      <c r="I147" s="154"/>
      <c r="J147" s="129"/>
      <c r="K147" s="155"/>
      <c r="L147" s="129"/>
      <c r="M147" s="132"/>
      <c r="N147" s="129"/>
      <c r="O147" s="145"/>
      <c r="P147" s="129"/>
      <c r="Q147" s="141"/>
      <c r="R147" s="129"/>
      <c r="S147" s="142"/>
      <c r="T147" s="102"/>
      <c r="U147" s="51"/>
    </row>
    <row r="148" spans="1:21" x14ac:dyDescent="0.2">
      <c r="A148" s="121"/>
      <c r="B148" s="129"/>
      <c r="C148" s="129"/>
      <c r="D148" s="129"/>
      <c r="E148" s="129"/>
      <c r="F148" s="129"/>
      <c r="G148" s="129"/>
      <c r="H148" s="129"/>
      <c r="I148" s="132"/>
      <c r="J148" s="129"/>
      <c r="K148" s="140"/>
      <c r="L148" s="129"/>
      <c r="M148" s="132"/>
      <c r="N148" s="129"/>
      <c r="O148" s="145"/>
      <c r="P148" s="129"/>
      <c r="Q148" s="141"/>
      <c r="R148" s="129"/>
      <c r="S148" s="143"/>
      <c r="T148" s="102"/>
      <c r="U148" s="51"/>
    </row>
    <row r="149" spans="1:21" x14ac:dyDescent="0.2">
      <c r="A149" s="121"/>
      <c r="B149" s="129"/>
      <c r="C149" s="129"/>
      <c r="D149" s="129"/>
      <c r="E149" s="129"/>
      <c r="F149" s="129"/>
      <c r="G149" s="129"/>
      <c r="H149" s="129"/>
      <c r="I149" s="132"/>
      <c r="J149" s="129"/>
      <c r="K149" s="140"/>
      <c r="L149" s="129"/>
      <c r="M149" s="132"/>
      <c r="N149" s="129"/>
      <c r="O149" s="145"/>
      <c r="P149" s="129"/>
      <c r="Q149" s="141"/>
      <c r="R149" s="129"/>
      <c r="S149" s="142"/>
      <c r="T149" s="102"/>
      <c r="U149" s="51"/>
    </row>
    <row r="150" spans="1:21" x14ac:dyDescent="0.2">
      <c r="A150" s="121"/>
      <c r="B150" s="129"/>
      <c r="C150" s="129"/>
      <c r="D150" s="129"/>
      <c r="E150" s="129"/>
      <c r="F150" s="129"/>
      <c r="G150" s="129"/>
      <c r="H150" s="129"/>
      <c r="I150" s="132"/>
      <c r="J150" s="129"/>
      <c r="K150" s="140"/>
      <c r="L150" s="129"/>
      <c r="M150" s="132"/>
      <c r="N150" s="129"/>
      <c r="O150" s="145"/>
      <c r="P150" s="129"/>
      <c r="Q150" s="141"/>
      <c r="R150" s="129"/>
      <c r="S150" s="142"/>
      <c r="T150" s="102"/>
      <c r="U150" s="51"/>
    </row>
    <row r="151" spans="1:21" x14ac:dyDescent="0.2">
      <c r="A151" s="121"/>
      <c r="B151" s="129"/>
      <c r="C151" s="129"/>
      <c r="D151" s="129"/>
      <c r="E151" s="129"/>
      <c r="F151" s="129"/>
      <c r="G151" s="129"/>
      <c r="H151" s="129"/>
      <c r="I151" s="132"/>
      <c r="J151" s="129"/>
      <c r="K151" s="140"/>
      <c r="L151" s="129"/>
      <c r="M151" s="132"/>
      <c r="N151" s="129"/>
      <c r="O151" s="145"/>
      <c r="P151" s="129"/>
      <c r="Q151" s="141"/>
      <c r="R151" s="129"/>
      <c r="S151" s="142"/>
      <c r="T151" s="102"/>
      <c r="U151" s="51"/>
    </row>
    <row r="152" spans="1:21" x14ac:dyDescent="0.2">
      <c r="A152" s="121"/>
      <c r="B152" s="129"/>
      <c r="C152" s="129"/>
      <c r="D152" s="129"/>
      <c r="E152" s="129"/>
      <c r="F152" s="129"/>
      <c r="G152" s="129"/>
      <c r="H152" s="129"/>
      <c r="I152" s="132"/>
      <c r="J152" s="129"/>
      <c r="K152" s="140"/>
      <c r="L152" s="129"/>
      <c r="M152" s="132"/>
      <c r="N152" s="129"/>
      <c r="O152" s="145"/>
      <c r="P152" s="129"/>
      <c r="Q152" s="141"/>
      <c r="R152" s="129"/>
      <c r="S152" s="143"/>
      <c r="T152" s="102"/>
      <c r="U152" s="51"/>
    </row>
    <row r="153" spans="1:21" x14ac:dyDescent="0.2">
      <c r="A153" s="122"/>
      <c r="B153" s="129"/>
      <c r="C153" s="116"/>
      <c r="D153" s="129"/>
      <c r="E153" s="129"/>
      <c r="F153" s="129"/>
      <c r="G153" s="129"/>
      <c r="H153" s="129"/>
      <c r="I153" s="132"/>
      <c r="J153" s="129"/>
      <c r="K153" s="140"/>
      <c r="L153" s="129"/>
      <c r="M153" s="132"/>
      <c r="N153" s="129"/>
      <c r="O153" s="145"/>
      <c r="P153" s="129"/>
      <c r="Q153" s="141"/>
      <c r="R153" s="129"/>
      <c r="S153" s="142"/>
      <c r="T153" s="102"/>
      <c r="U153" s="51"/>
    </row>
    <row r="154" spans="1:21" x14ac:dyDescent="0.2">
      <c r="A154" s="121"/>
      <c r="B154" s="129"/>
      <c r="C154" s="129"/>
      <c r="D154" s="129"/>
      <c r="E154" s="129"/>
      <c r="F154" s="129"/>
      <c r="G154" s="129"/>
      <c r="H154" s="129"/>
      <c r="I154" s="132"/>
      <c r="J154" s="129"/>
      <c r="K154" s="140"/>
      <c r="L154" s="129"/>
      <c r="M154" s="132"/>
      <c r="N154" s="129"/>
      <c r="O154" s="145"/>
      <c r="P154" s="129"/>
      <c r="Q154" s="141"/>
      <c r="R154" s="129"/>
      <c r="S154" s="142"/>
      <c r="T154" s="102"/>
      <c r="U154" s="51"/>
    </row>
    <row r="155" spans="1:21" x14ac:dyDescent="0.2">
      <c r="A155" s="121"/>
      <c r="B155" s="129"/>
      <c r="C155" s="129"/>
      <c r="D155" s="129"/>
      <c r="E155" s="129"/>
      <c r="F155" s="129"/>
      <c r="G155" s="129"/>
      <c r="H155" s="129"/>
      <c r="I155" s="132"/>
      <c r="J155" s="129"/>
      <c r="K155" s="140"/>
      <c r="L155" s="129"/>
      <c r="M155" s="132"/>
      <c r="N155" s="129"/>
      <c r="O155" s="145"/>
      <c r="P155" s="129"/>
      <c r="Q155" s="141"/>
      <c r="R155" s="129"/>
      <c r="S155" s="142"/>
      <c r="T155" s="102"/>
      <c r="U155" s="51"/>
    </row>
    <row r="156" spans="1:21" x14ac:dyDescent="0.2">
      <c r="A156" s="121"/>
      <c r="B156" s="129"/>
      <c r="C156" s="129"/>
      <c r="D156" s="129"/>
      <c r="E156" s="129"/>
      <c r="F156" s="129"/>
      <c r="G156" s="129"/>
      <c r="H156" s="129"/>
      <c r="I156" s="132"/>
      <c r="J156" s="129"/>
      <c r="K156" s="140"/>
      <c r="L156" s="129"/>
      <c r="M156" s="132"/>
      <c r="N156" s="129"/>
      <c r="O156" s="145"/>
      <c r="P156" s="129"/>
      <c r="Q156" s="141"/>
      <c r="R156" s="129"/>
      <c r="S156" s="143"/>
      <c r="T156" s="102"/>
      <c r="U156" s="51"/>
    </row>
    <row r="157" spans="1:21" x14ac:dyDescent="0.2">
      <c r="A157" s="121"/>
      <c r="B157" s="129"/>
      <c r="C157" s="129"/>
      <c r="D157" s="129"/>
      <c r="E157" s="129"/>
      <c r="F157" s="129"/>
      <c r="G157" s="129"/>
      <c r="H157" s="129"/>
      <c r="I157" s="132"/>
      <c r="J157" s="129"/>
      <c r="K157" s="140"/>
      <c r="L157" s="129"/>
      <c r="M157" s="132"/>
      <c r="N157" s="129"/>
      <c r="O157" s="145"/>
      <c r="P157" s="129"/>
      <c r="Q157" s="141"/>
      <c r="R157" s="129"/>
      <c r="S157" s="143"/>
      <c r="T157" s="102"/>
      <c r="U157" s="51"/>
    </row>
    <row r="158" spans="1:21" x14ac:dyDescent="0.2">
      <c r="A158" s="121"/>
      <c r="B158" s="129"/>
      <c r="C158" s="129"/>
      <c r="D158" s="129"/>
      <c r="E158" s="116"/>
      <c r="F158" s="129"/>
      <c r="G158" s="129"/>
      <c r="H158" s="129"/>
      <c r="I158" s="132"/>
      <c r="J158" s="129"/>
      <c r="K158" s="140"/>
      <c r="L158" s="129"/>
      <c r="M158" s="132"/>
      <c r="N158" s="129"/>
      <c r="O158" s="145"/>
      <c r="P158" s="129"/>
      <c r="Q158" s="141"/>
      <c r="R158" s="129"/>
      <c r="S158" s="143"/>
      <c r="T158" s="102"/>
      <c r="U158" s="51"/>
    </row>
    <row r="159" spans="1:21" x14ac:dyDescent="0.2">
      <c r="A159" s="121"/>
      <c r="B159" s="129"/>
      <c r="C159" s="129"/>
      <c r="D159" s="129"/>
      <c r="E159" s="129"/>
      <c r="F159" s="129"/>
      <c r="G159" s="129"/>
      <c r="H159" s="129"/>
      <c r="I159" s="132"/>
      <c r="J159" s="129"/>
      <c r="K159" s="140"/>
      <c r="L159" s="129"/>
      <c r="M159" s="132"/>
      <c r="N159" s="129"/>
      <c r="O159" s="145"/>
      <c r="P159" s="129"/>
      <c r="T159" s="102"/>
      <c r="U159" s="51"/>
    </row>
    <row r="160" spans="1:21" x14ac:dyDescent="0.2">
      <c r="A160" s="121"/>
      <c r="B160" s="129"/>
      <c r="C160" s="129"/>
      <c r="D160" s="129"/>
      <c r="E160" s="129"/>
      <c r="F160" s="129"/>
      <c r="G160" s="129"/>
      <c r="H160" s="129"/>
      <c r="I160" s="132"/>
      <c r="J160" s="129"/>
      <c r="K160" s="140"/>
      <c r="L160" s="129"/>
      <c r="M160" s="132"/>
      <c r="N160" s="129"/>
      <c r="O160" s="145"/>
      <c r="P160" s="129"/>
      <c r="Q160" s="141"/>
      <c r="R160" s="129"/>
      <c r="S160" s="143"/>
      <c r="T160" s="102"/>
      <c r="U160" s="51"/>
    </row>
    <row r="161" spans="1:21" x14ac:dyDescent="0.2">
      <c r="A161" s="121"/>
      <c r="B161" s="129"/>
      <c r="C161" s="129"/>
      <c r="D161" s="129"/>
      <c r="E161" s="129"/>
      <c r="F161" s="129"/>
      <c r="G161" s="129"/>
      <c r="H161" s="129"/>
      <c r="I161" s="132"/>
      <c r="J161" s="129"/>
      <c r="K161" s="140"/>
      <c r="L161" s="129"/>
      <c r="M161" s="132"/>
      <c r="N161" s="129"/>
      <c r="O161" s="145"/>
      <c r="P161" s="129"/>
      <c r="Q161" s="141"/>
      <c r="R161" s="129"/>
      <c r="S161" s="143"/>
      <c r="T161" s="102"/>
      <c r="U161" s="51"/>
    </row>
    <row r="162" spans="1:21" x14ac:dyDescent="0.2">
      <c r="A162" s="121"/>
      <c r="B162" s="129"/>
      <c r="C162" s="129"/>
      <c r="D162" s="129"/>
      <c r="E162" s="116"/>
      <c r="F162" s="129"/>
      <c r="G162" s="129"/>
      <c r="H162" s="129"/>
      <c r="I162" s="132"/>
      <c r="J162" s="129"/>
      <c r="K162" s="140"/>
      <c r="L162" s="129"/>
      <c r="M162" s="132"/>
      <c r="N162" s="129"/>
      <c r="O162" s="145"/>
      <c r="P162" s="129"/>
      <c r="Q162" s="141"/>
      <c r="R162" s="129"/>
      <c r="S162" s="143"/>
      <c r="T162" s="102"/>
      <c r="U162" s="51"/>
    </row>
    <row r="163" spans="1:21" x14ac:dyDescent="0.2">
      <c r="A163" s="121"/>
      <c r="B163" s="129"/>
      <c r="C163" s="129"/>
      <c r="D163" s="129"/>
      <c r="E163" s="129"/>
      <c r="F163" s="129"/>
      <c r="G163" s="129"/>
      <c r="H163" s="129"/>
      <c r="I163" s="132"/>
      <c r="J163" s="129"/>
      <c r="K163" s="140"/>
      <c r="L163" s="129"/>
      <c r="M163" s="132"/>
      <c r="N163" s="129"/>
      <c r="O163" s="145"/>
      <c r="P163" s="129"/>
      <c r="Q163" s="141"/>
      <c r="R163" s="129"/>
      <c r="S163" s="143"/>
      <c r="T163" s="102"/>
      <c r="U163" s="51"/>
    </row>
    <row r="164" spans="1:21" x14ac:dyDescent="0.2">
      <c r="A164" s="121"/>
      <c r="B164" s="129"/>
      <c r="C164" s="129"/>
      <c r="D164" s="129"/>
      <c r="E164" s="129"/>
      <c r="F164" s="129"/>
      <c r="G164" s="129"/>
      <c r="H164" s="129"/>
      <c r="I164" s="132"/>
      <c r="J164" s="129"/>
      <c r="K164" s="140"/>
      <c r="L164" s="129"/>
      <c r="M164" s="132"/>
      <c r="N164" s="129"/>
      <c r="O164" s="145"/>
      <c r="P164" s="129"/>
      <c r="Q164" s="141"/>
      <c r="R164" s="129"/>
      <c r="S164" s="143"/>
      <c r="T164" s="102"/>
      <c r="U164" s="51"/>
    </row>
    <row r="165" spans="1:21" x14ac:dyDescent="0.2">
      <c r="A165" s="121"/>
      <c r="B165" s="129"/>
      <c r="C165" s="129"/>
      <c r="D165" s="129"/>
      <c r="E165" s="129"/>
      <c r="F165" s="129"/>
      <c r="G165" s="129"/>
      <c r="H165" s="129"/>
      <c r="I165" s="132"/>
      <c r="J165" s="129"/>
      <c r="K165" s="140"/>
      <c r="L165" s="129"/>
      <c r="M165" s="132"/>
      <c r="N165" s="129"/>
      <c r="O165" s="145"/>
      <c r="P165" s="129"/>
      <c r="Q165" s="141"/>
      <c r="R165" s="129"/>
      <c r="S165" s="143"/>
      <c r="T165" s="102"/>
      <c r="U165" s="51"/>
    </row>
    <row r="166" spans="1:21" x14ac:dyDescent="0.2">
      <c r="A166" s="122"/>
      <c r="B166" s="129"/>
      <c r="C166" s="129"/>
      <c r="D166" s="129"/>
      <c r="E166" s="116"/>
      <c r="F166" s="129"/>
      <c r="G166" s="129"/>
      <c r="H166" s="129"/>
      <c r="I166" s="132"/>
      <c r="J166" s="129"/>
      <c r="K166" s="140"/>
      <c r="L166" s="129"/>
      <c r="M166" s="132"/>
      <c r="N166" s="129"/>
      <c r="O166" s="145"/>
      <c r="P166" s="129"/>
      <c r="Q166" s="141"/>
      <c r="R166" s="129"/>
      <c r="S166" s="143"/>
      <c r="T166" s="102"/>
      <c r="U166" s="51"/>
    </row>
    <row r="167" spans="1:21" x14ac:dyDescent="0.2">
      <c r="A167" s="121"/>
      <c r="B167" s="129"/>
      <c r="C167" s="129"/>
      <c r="D167" s="129"/>
      <c r="E167" s="129"/>
      <c r="F167" s="129"/>
      <c r="G167" s="129"/>
      <c r="H167" s="129"/>
      <c r="I167" s="132"/>
      <c r="J167" s="129"/>
      <c r="K167" s="140"/>
      <c r="L167" s="129"/>
      <c r="M167" s="132"/>
      <c r="N167" s="129"/>
      <c r="O167" s="145"/>
      <c r="P167" s="129"/>
      <c r="Q167" s="141"/>
      <c r="R167" s="129"/>
      <c r="S167" s="143"/>
      <c r="T167" s="102"/>
      <c r="U167" s="51"/>
    </row>
    <row r="168" spans="1:21" x14ac:dyDescent="0.2">
      <c r="A168" s="121"/>
      <c r="B168" s="129"/>
      <c r="C168" s="129"/>
      <c r="D168" s="129"/>
      <c r="E168" s="129"/>
      <c r="F168" s="129"/>
      <c r="G168" s="129"/>
      <c r="H168" s="129"/>
      <c r="I168" s="132"/>
      <c r="J168" s="129"/>
      <c r="K168" s="140"/>
      <c r="L168" s="129"/>
      <c r="M168" s="132"/>
      <c r="N168" s="129"/>
      <c r="O168" s="145"/>
      <c r="P168" s="129"/>
      <c r="Q168" s="141"/>
      <c r="R168" s="129"/>
      <c r="S168" s="143"/>
      <c r="T168" s="102"/>
      <c r="U168" s="51"/>
    </row>
    <row r="169" spans="1:21" x14ac:dyDescent="0.2">
      <c r="A169" s="121"/>
      <c r="B169" s="129"/>
      <c r="C169" s="129"/>
      <c r="D169" s="129"/>
      <c r="E169" s="129"/>
      <c r="F169" s="129"/>
      <c r="G169" s="129"/>
      <c r="H169" s="129"/>
      <c r="I169" s="132"/>
      <c r="J169" s="129"/>
      <c r="K169" s="140"/>
      <c r="L169" s="129"/>
      <c r="M169" s="132"/>
      <c r="N169" s="129"/>
      <c r="O169" s="145"/>
      <c r="P169" s="129"/>
      <c r="Q169" s="141"/>
      <c r="R169" s="129"/>
      <c r="S169" s="143"/>
      <c r="T169" s="102"/>
      <c r="U169" s="51"/>
    </row>
    <row r="170" spans="1:21" x14ac:dyDescent="0.2">
      <c r="A170" s="121"/>
      <c r="B170" s="129"/>
      <c r="C170" s="129"/>
      <c r="D170" s="129"/>
      <c r="E170" s="116"/>
      <c r="F170" s="129"/>
      <c r="G170" s="129"/>
      <c r="H170" s="129"/>
      <c r="I170" s="132"/>
      <c r="J170" s="129"/>
      <c r="K170" s="140"/>
      <c r="L170" s="129"/>
      <c r="M170" s="132"/>
      <c r="N170" s="129"/>
      <c r="O170" s="145"/>
      <c r="P170" s="129"/>
      <c r="Q170" s="141"/>
      <c r="R170" s="129"/>
      <c r="S170" s="143"/>
      <c r="T170" s="102"/>
      <c r="U170" s="51"/>
    </row>
    <row r="171" spans="1:21" x14ac:dyDescent="0.2">
      <c r="A171" s="121"/>
      <c r="B171" s="129"/>
      <c r="C171" s="129"/>
      <c r="D171" s="129"/>
      <c r="E171" s="129"/>
      <c r="F171" s="129"/>
      <c r="G171" s="129"/>
      <c r="H171" s="129"/>
      <c r="I171" s="132"/>
      <c r="J171" s="129"/>
      <c r="K171" s="140"/>
      <c r="L171" s="129"/>
      <c r="M171" s="132"/>
      <c r="N171" s="129"/>
      <c r="O171" s="145"/>
      <c r="P171" s="129"/>
      <c r="T171" s="102"/>
      <c r="U171" s="51"/>
    </row>
    <row r="172" spans="1:21" x14ac:dyDescent="0.2">
      <c r="A172" s="121"/>
      <c r="B172" s="129"/>
      <c r="C172" s="129"/>
      <c r="D172" s="129"/>
      <c r="E172" s="129"/>
      <c r="F172" s="129"/>
      <c r="G172" s="129"/>
      <c r="H172" s="129"/>
      <c r="I172" s="132"/>
      <c r="J172" s="129"/>
      <c r="K172" s="140"/>
      <c r="L172" s="129"/>
      <c r="M172" s="132"/>
      <c r="N172" s="129"/>
      <c r="O172" s="145"/>
      <c r="P172" s="129"/>
      <c r="Q172" s="141"/>
      <c r="R172" s="129"/>
      <c r="S172" s="143"/>
      <c r="T172" s="102"/>
      <c r="U172" s="51"/>
    </row>
    <row r="173" spans="1:21" x14ac:dyDescent="0.2">
      <c r="A173" s="121"/>
      <c r="B173" s="129"/>
      <c r="C173" s="129"/>
      <c r="D173" s="129"/>
      <c r="E173" s="129"/>
      <c r="F173" s="129"/>
      <c r="G173" s="129"/>
      <c r="H173" s="129"/>
      <c r="I173" s="132"/>
      <c r="J173" s="129"/>
      <c r="K173" s="140"/>
      <c r="L173" s="129"/>
      <c r="M173" s="132"/>
      <c r="N173" s="129"/>
      <c r="O173" s="145"/>
      <c r="P173" s="129"/>
      <c r="Q173" s="141"/>
      <c r="R173" s="129"/>
      <c r="S173" s="143"/>
      <c r="T173" s="102"/>
      <c r="U173" s="51"/>
    </row>
    <row r="174" spans="1:21" x14ac:dyDescent="0.2">
      <c r="A174" s="121"/>
      <c r="B174" s="129"/>
      <c r="C174" s="129"/>
      <c r="D174" s="129"/>
      <c r="E174" s="129"/>
      <c r="F174" s="129"/>
      <c r="G174" s="129"/>
      <c r="H174" s="129"/>
      <c r="I174" s="132"/>
      <c r="J174" s="129"/>
      <c r="K174" s="140"/>
      <c r="L174" s="129"/>
      <c r="M174" s="132"/>
      <c r="N174" s="129"/>
      <c r="O174" s="145"/>
      <c r="P174" s="129"/>
      <c r="Q174" s="141"/>
      <c r="R174" s="129"/>
      <c r="S174" s="143"/>
      <c r="T174" s="102"/>
      <c r="U174" s="51"/>
    </row>
    <row r="175" spans="1:21" x14ac:dyDescent="0.2">
      <c r="A175" s="1" t="s">
        <v>55</v>
      </c>
      <c r="C175" s="119"/>
      <c r="D175" s="119"/>
      <c r="E175" s="118" t="s">
        <v>41</v>
      </c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 t="s">
        <v>52</v>
      </c>
      <c r="T175" s="102"/>
      <c r="U175" s="51"/>
    </row>
    <row r="176" spans="1:21" x14ac:dyDescent="0.2"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02"/>
      <c r="U176" s="51"/>
    </row>
    <row r="177" spans="1:21" ht="13.5" thickBot="1" x14ac:dyDescent="0.25">
      <c r="A177" s="17" t="s">
        <v>0</v>
      </c>
      <c r="B177" s="18"/>
      <c r="C177" s="120" t="s">
        <v>1</v>
      </c>
      <c r="D177" s="120"/>
      <c r="E177" s="120" t="s">
        <v>2</v>
      </c>
      <c r="F177" s="120"/>
      <c r="G177" s="120" t="s">
        <v>3</v>
      </c>
      <c r="H177" s="120"/>
      <c r="I177" s="120" t="s">
        <v>42</v>
      </c>
      <c r="J177" s="120"/>
      <c r="K177" s="120" t="s">
        <v>5</v>
      </c>
      <c r="L177" s="120"/>
      <c r="M177" s="120" t="s">
        <v>6</v>
      </c>
      <c r="N177" s="120"/>
      <c r="O177" s="120" t="s">
        <v>7</v>
      </c>
      <c r="P177" s="151"/>
      <c r="Q177" s="120" t="s">
        <v>8</v>
      </c>
      <c r="R177" s="124"/>
      <c r="S177" s="120" t="s">
        <v>9</v>
      </c>
      <c r="T177" s="102"/>
      <c r="U177" s="51"/>
    </row>
    <row r="178" spans="1:21" x14ac:dyDescent="0.2">
      <c r="A178" s="121"/>
      <c r="B178" s="129"/>
      <c r="C178" s="129"/>
      <c r="D178" s="129"/>
      <c r="E178" s="116"/>
      <c r="F178" s="129"/>
      <c r="G178" s="129"/>
      <c r="H178" s="129"/>
      <c r="I178" s="154"/>
      <c r="J178" s="129"/>
      <c r="K178" s="140"/>
      <c r="L178" s="129"/>
      <c r="M178" s="132"/>
      <c r="N178" s="129"/>
      <c r="O178" s="145"/>
      <c r="P178" s="129"/>
      <c r="Q178" s="141"/>
      <c r="R178" s="129"/>
      <c r="S178" s="143"/>
      <c r="T178" s="102"/>
      <c r="U178" s="51"/>
    </row>
    <row r="179" spans="1:21" x14ac:dyDescent="0.2">
      <c r="A179" s="121"/>
      <c r="B179" s="129"/>
      <c r="C179" s="129"/>
      <c r="D179" s="129"/>
      <c r="E179" s="129"/>
      <c r="F179" s="129"/>
      <c r="G179" s="129"/>
      <c r="H179" s="129"/>
      <c r="I179" s="132"/>
      <c r="J179" s="129"/>
      <c r="K179" s="140"/>
      <c r="L179" s="129"/>
      <c r="M179" s="132"/>
      <c r="N179" s="129"/>
      <c r="O179" s="145"/>
      <c r="P179" s="129"/>
      <c r="Q179" s="141"/>
      <c r="R179" s="129"/>
      <c r="S179" s="143"/>
      <c r="T179" s="102"/>
      <c r="U179" s="51"/>
    </row>
    <row r="180" spans="1:21" x14ac:dyDescent="0.2">
      <c r="A180" s="121"/>
      <c r="B180" s="129"/>
      <c r="C180" s="129"/>
      <c r="D180" s="129"/>
      <c r="E180" s="129"/>
      <c r="F180" s="129"/>
      <c r="G180" s="129"/>
      <c r="H180" s="129"/>
      <c r="I180" s="132"/>
      <c r="J180" s="129"/>
      <c r="K180" s="140"/>
      <c r="L180" s="129"/>
      <c r="M180" s="132"/>
      <c r="N180" s="129"/>
      <c r="O180" s="145"/>
      <c r="P180" s="129"/>
      <c r="Q180" s="141"/>
      <c r="R180" s="129"/>
      <c r="S180" s="143"/>
      <c r="T180" s="102"/>
      <c r="U180" s="51"/>
    </row>
    <row r="181" spans="1:21" x14ac:dyDescent="0.2">
      <c r="A181" s="121"/>
      <c r="B181" s="129"/>
      <c r="C181" s="129"/>
      <c r="D181" s="129"/>
      <c r="E181" s="129"/>
      <c r="F181" s="129"/>
      <c r="G181" s="129"/>
      <c r="H181" s="129"/>
      <c r="I181" s="132"/>
      <c r="J181" s="129"/>
      <c r="K181" s="140"/>
      <c r="L181" s="129"/>
      <c r="M181" s="132"/>
      <c r="N181" s="129"/>
      <c r="O181" s="145"/>
      <c r="P181" s="129"/>
      <c r="Q181" s="141"/>
      <c r="R181" s="129"/>
      <c r="S181" s="143"/>
      <c r="T181" s="102"/>
      <c r="U181" s="51"/>
    </row>
    <row r="182" spans="1:21" x14ac:dyDescent="0.2">
      <c r="A182" s="121"/>
      <c r="B182" s="129"/>
      <c r="C182" s="129"/>
      <c r="D182" s="129"/>
      <c r="E182" s="116"/>
      <c r="F182" s="129"/>
      <c r="G182" s="129"/>
      <c r="H182" s="129"/>
      <c r="I182" s="154"/>
      <c r="J182" s="129"/>
      <c r="K182" s="140"/>
      <c r="L182" s="129"/>
      <c r="M182" s="132"/>
      <c r="N182" s="129"/>
      <c r="O182" s="145"/>
      <c r="P182" s="129"/>
      <c r="Q182" s="141"/>
      <c r="R182" s="129"/>
      <c r="S182" s="143"/>
      <c r="T182" s="102"/>
      <c r="U182" s="51"/>
    </row>
    <row r="183" spans="1:21" x14ac:dyDescent="0.2">
      <c r="A183" s="121"/>
      <c r="B183" s="129"/>
      <c r="C183" s="129"/>
      <c r="D183" s="129"/>
      <c r="E183" s="129"/>
      <c r="F183" s="129"/>
      <c r="G183" s="129"/>
      <c r="H183" s="129"/>
      <c r="I183" s="132"/>
      <c r="J183" s="129"/>
      <c r="K183" s="140"/>
      <c r="L183" s="129"/>
      <c r="M183" s="132"/>
      <c r="N183" s="184"/>
      <c r="O183" s="145"/>
      <c r="P183" s="129"/>
      <c r="Q183" s="141"/>
      <c r="R183" s="129"/>
      <c r="S183" s="143"/>
      <c r="T183" s="102"/>
      <c r="U183" s="51"/>
    </row>
    <row r="184" spans="1:21" x14ac:dyDescent="0.2">
      <c r="A184" s="121"/>
      <c r="B184" s="129"/>
      <c r="C184" s="129"/>
      <c r="D184" s="129"/>
      <c r="E184" s="129"/>
      <c r="F184" s="129"/>
      <c r="G184" s="129"/>
      <c r="H184" s="129"/>
      <c r="I184" s="132"/>
      <c r="J184" s="129"/>
      <c r="K184" s="140"/>
      <c r="L184" s="129"/>
      <c r="M184" s="132"/>
      <c r="N184" s="129"/>
      <c r="O184" s="145"/>
      <c r="P184" s="129"/>
      <c r="Q184" s="141"/>
      <c r="R184" s="129"/>
      <c r="S184" s="143"/>
      <c r="T184" s="102"/>
      <c r="U184" s="51"/>
    </row>
    <row r="185" spans="1:21" x14ac:dyDescent="0.2">
      <c r="A185" s="121"/>
      <c r="B185" s="129"/>
      <c r="C185" s="129"/>
      <c r="D185" s="129"/>
      <c r="E185" s="129"/>
      <c r="F185" s="129"/>
      <c r="G185" s="129"/>
      <c r="H185" s="129"/>
      <c r="I185" s="132"/>
      <c r="J185" s="129"/>
      <c r="K185" s="140"/>
      <c r="L185" s="129"/>
      <c r="M185" s="132"/>
      <c r="N185" s="129"/>
      <c r="O185" s="145"/>
      <c r="P185" s="129"/>
      <c r="Q185" s="141"/>
      <c r="R185" s="129"/>
      <c r="S185" s="143"/>
      <c r="T185" s="102"/>
      <c r="U185" s="51"/>
    </row>
    <row r="186" spans="1:21" x14ac:dyDescent="0.2">
      <c r="A186" s="121"/>
      <c r="B186" s="129"/>
      <c r="C186" s="129"/>
      <c r="D186" s="129"/>
      <c r="E186" s="129"/>
      <c r="F186" s="129"/>
      <c r="G186" s="129"/>
      <c r="H186" s="129"/>
      <c r="I186" s="132"/>
      <c r="J186" s="129"/>
      <c r="K186" s="140"/>
      <c r="L186" s="129"/>
      <c r="M186" s="132"/>
      <c r="N186" s="129"/>
      <c r="O186" s="145"/>
      <c r="P186" s="129"/>
      <c r="Q186" s="141"/>
      <c r="R186" s="129"/>
      <c r="S186" s="143"/>
      <c r="T186" s="102"/>
      <c r="U186" s="51"/>
    </row>
    <row r="187" spans="1:21" x14ac:dyDescent="0.2">
      <c r="A187" s="121"/>
      <c r="B187" s="129"/>
      <c r="C187" s="129"/>
      <c r="D187" s="129"/>
      <c r="E187" s="129"/>
      <c r="F187" s="129"/>
      <c r="G187" s="129"/>
      <c r="H187" s="129"/>
      <c r="I187" s="132"/>
      <c r="J187" s="129"/>
      <c r="K187" s="140"/>
      <c r="L187" s="129"/>
      <c r="M187" s="132"/>
      <c r="N187" s="129"/>
      <c r="O187" s="145"/>
      <c r="P187" s="129"/>
      <c r="Q187" s="141"/>
      <c r="R187" s="129"/>
      <c r="S187" s="143"/>
      <c r="T187" s="102"/>
      <c r="U187" s="51"/>
    </row>
    <row r="188" spans="1:21" x14ac:dyDescent="0.2">
      <c r="A188" s="121"/>
      <c r="B188" s="129"/>
      <c r="C188" s="129"/>
      <c r="D188" s="129"/>
      <c r="E188" s="129"/>
      <c r="F188" s="129"/>
      <c r="G188" s="129"/>
      <c r="H188" s="129"/>
      <c r="I188" s="132"/>
      <c r="J188" s="129"/>
      <c r="K188" s="140"/>
      <c r="L188" s="129"/>
      <c r="M188" s="132"/>
      <c r="N188" s="129"/>
      <c r="O188" s="145"/>
      <c r="P188" s="129"/>
      <c r="Q188" s="141"/>
      <c r="R188" s="129"/>
      <c r="S188" s="143"/>
      <c r="T188" s="102"/>
      <c r="U188" s="51"/>
    </row>
    <row r="189" spans="1:21" x14ac:dyDescent="0.2">
      <c r="A189" s="121"/>
      <c r="B189" s="129"/>
      <c r="C189" s="129"/>
      <c r="D189" s="129"/>
      <c r="E189" s="129"/>
      <c r="F189" s="129"/>
      <c r="G189" s="129"/>
      <c r="H189" s="129"/>
      <c r="I189" s="132"/>
      <c r="J189" s="129"/>
      <c r="K189" s="140"/>
      <c r="L189" s="129"/>
      <c r="M189" s="132"/>
      <c r="N189" s="129"/>
      <c r="O189" s="145"/>
      <c r="P189" s="129"/>
      <c r="Q189" s="141"/>
      <c r="R189" s="129"/>
      <c r="S189" s="143"/>
      <c r="T189" s="102"/>
      <c r="U189" s="51"/>
    </row>
    <row r="190" spans="1:21" x14ac:dyDescent="0.2">
      <c r="A190" s="121"/>
      <c r="B190" s="129"/>
      <c r="C190" s="129"/>
      <c r="D190" s="129"/>
      <c r="E190" s="129"/>
      <c r="F190" s="129"/>
      <c r="G190" s="129"/>
      <c r="H190" s="129"/>
      <c r="I190" s="132"/>
      <c r="J190" s="129"/>
      <c r="K190" s="140"/>
      <c r="L190" s="129"/>
      <c r="M190" s="132"/>
      <c r="N190" s="129"/>
      <c r="O190" s="145"/>
      <c r="P190" s="129"/>
      <c r="Q190" s="141"/>
      <c r="R190" s="129"/>
      <c r="S190" s="143"/>
      <c r="T190" s="102"/>
      <c r="U190" s="51"/>
    </row>
    <row r="191" spans="1:21" x14ac:dyDescent="0.2">
      <c r="A191" s="121"/>
      <c r="B191" s="129"/>
      <c r="C191" s="129"/>
      <c r="D191" s="129"/>
      <c r="E191" s="129"/>
      <c r="F191" s="129"/>
      <c r="G191" s="129"/>
      <c r="H191" s="129"/>
      <c r="I191" s="132"/>
      <c r="J191" s="129"/>
      <c r="K191" s="140"/>
      <c r="L191" s="129"/>
      <c r="M191" s="132"/>
      <c r="N191" s="129"/>
      <c r="O191" s="145"/>
      <c r="P191" s="129"/>
      <c r="Q191" s="141"/>
      <c r="R191" s="129"/>
      <c r="S191" s="143"/>
      <c r="T191" s="102"/>
      <c r="U191" s="51"/>
    </row>
    <row r="192" spans="1:21" x14ac:dyDescent="0.2">
      <c r="A192" s="121"/>
      <c r="B192" s="129"/>
      <c r="C192" s="129"/>
      <c r="D192" s="129"/>
      <c r="E192" s="129"/>
      <c r="F192" s="129"/>
      <c r="G192" s="129"/>
      <c r="H192" s="129"/>
      <c r="I192" s="132"/>
      <c r="J192" s="129"/>
      <c r="K192" s="140"/>
      <c r="L192" s="129"/>
      <c r="M192" s="132"/>
      <c r="N192" s="129"/>
      <c r="O192" s="145"/>
      <c r="P192" s="129"/>
      <c r="Q192" s="141"/>
      <c r="R192" s="129"/>
      <c r="S192" s="143"/>
      <c r="T192" s="102"/>
      <c r="U192" s="51"/>
    </row>
    <row r="193" spans="1:21" x14ac:dyDescent="0.2">
      <c r="A193" s="121"/>
      <c r="B193" s="129"/>
      <c r="C193" s="129"/>
      <c r="D193" s="129"/>
      <c r="E193" s="129"/>
      <c r="F193" s="129"/>
      <c r="G193" s="129"/>
      <c r="H193" s="129"/>
      <c r="I193" s="132"/>
      <c r="J193" s="129"/>
      <c r="K193" s="140"/>
      <c r="L193" s="129"/>
      <c r="M193" s="132"/>
      <c r="N193" s="129"/>
      <c r="O193" s="145"/>
      <c r="P193" s="129"/>
      <c r="Q193" s="141"/>
      <c r="R193" s="129"/>
      <c r="S193" s="143"/>
      <c r="T193" s="102"/>
      <c r="U193" s="51"/>
    </row>
    <row r="194" spans="1:21" x14ac:dyDescent="0.2">
      <c r="A194" s="121"/>
      <c r="B194" s="129"/>
      <c r="C194" s="129"/>
      <c r="D194" s="129"/>
      <c r="E194" s="129"/>
      <c r="F194" s="129"/>
      <c r="G194" s="129"/>
      <c r="H194" s="129"/>
      <c r="I194" s="132"/>
      <c r="J194" s="129"/>
      <c r="K194" s="140"/>
      <c r="L194" s="129"/>
      <c r="M194" s="132"/>
      <c r="N194" s="129"/>
      <c r="O194" s="145"/>
      <c r="P194" s="129"/>
      <c r="Q194" s="141"/>
      <c r="R194" s="129"/>
      <c r="S194" s="143"/>
      <c r="T194" s="102"/>
      <c r="U194" s="51"/>
    </row>
    <row r="195" spans="1:21" x14ac:dyDescent="0.2">
      <c r="A195" s="121"/>
      <c r="B195" s="129"/>
      <c r="C195" s="129"/>
      <c r="D195" s="129"/>
      <c r="E195" s="129"/>
      <c r="F195" s="129"/>
      <c r="G195" s="129"/>
      <c r="H195" s="129"/>
      <c r="I195" s="132"/>
      <c r="J195" s="129"/>
      <c r="K195" s="140"/>
      <c r="L195" s="129"/>
      <c r="M195" s="132"/>
      <c r="N195" s="129"/>
      <c r="O195" s="145"/>
      <c r="P195" s="129"/>
      <c r="Q195" s="141"/>
      <c r="R195" s="129"/>
      <c r="S195" s="143"/>
      <c r="T195" s="102"/>
      <c r="U195" s="51"/>
    </row>
    <row r="196" spans="1:21" x14ac:dyDescent="0.2">
      <c r="A196" s="121"/>
      <c r="B196" s="129"/>
      <c r="C196" s="129"/>
      <c r="D196" s="129"/>
      <c r="E196" s="129"/>
      <c r="F196" s="129"/>
      <c r="G196" s="129"/>
      <c r="H196" s="129"/>
      <c r="I196" s="132"/>
      <c r="J196" s="129"/>
      <c r="K196" s="140"/>
      <c r="L196" s="129"/>
      <c r="M196" s="132"/>
      <c r="N196" s="129"/>
      <c r="O196" s="145"/>
      <c r="P196" s="129"/>
      <c r="Q196" s="141"/>
      <c r="R196" s="129"/>
      <c r="S196" s="143"/>
      <c r="T196" s="102"/>
      <c r="U196" s="51"/>
    </row>
    <row r="197" spans="1:21" x14ac:dyDescent="0.2">
      <c r="A197" s="121"/>
      <c r="B197" s="129"/>
      <c r="C197" s="129"/>
      <c r="D197" s="129"/>
      <c r="E197" s="129"/>
      <c r="F197" s="129"/>
      <c r="G197" s="129"/>
      <c r="H197" s="129"/>
      <c r="I197" s="132"/>
      <c r="J197" s="129"/>
      <c r="K197" s="140"/>
      <c r="L197" s="129"/>
      <c r="M197" s="132"/>
      <c r="N197" s="129"/>
      <c r="O197" s="145"/>
      <c r="P197" s="129"/>
      <c r="Q197" s="141"/>
      <c r="R197" s="129"/>
      <c r="S197" s="143"/>
      <c r="T197" s="102"/>
      <c r="U197" s="51"/>
    </row>
    <row r="198" spans="1:21" x14ac:dyDescent="0.2">
      <c r="A198" s="121"/>
      <c r="B198" s="129"/>
      <c r="C198" s="129"/>
      <c r="D198" s="129"/>
      <c r="E198" s="129"/>
      <c r="F198" s="129"/>
      <c r="G198" s="129"/>
      <c r="H198" s="129"/>
      <c r="I198" s="132"/>
      <c r="J198" s="129"/>
      <c r="K198" s="140"/>
      <c r="L198" s="129"/>
      <c r="M198" s="132"/>
      <c r="N198" s="129"/>
      <c r="O198" s="145"/>
      <c r="P198" s="129"/>
      <c r="Q198" s="141"/>
      <c r="R198" s="129"/>
      <c r="S198" s="143"/>
      <c r="T198" s="102"/>
      <c r="U198" s="51"/>
    </row>
    <row r="199" spans="1:21" x14ac:dyDescent="0.2">
      <c r="A199" s="121"/>
      <c r="B199" s="129"/>
      <c r="C199" s="129"/>
      <c r="D199" s="129"/>
      <c r="E199" s="129"/>
      <c r="F199" s="129"/>
      <c r="G199" s="129"/>
      <c r="H199" s="129"/>
      <c r="I199" s="132"/>
      <c r="J199" s="129"/>
      <c r="K199" s="140"/>
      <c r="L199" s="129"/>
      <c r="M199" s="132"/>
      <c r="N199" s="129"/>
      <c r="O199" s="145"/>
      <c r="P199" s="129"/>
      <c r="Q199" s="141"/>
      <c r="R199" s="129"/>
      <c r="S199" s="143"/>
      <c r="T199" s="102"/>
      <c r="U199" s="51"/>
    </row>
    <row r="200" spans="1:21" x14ac:dyDescent="0.2">
      <c r="A200" s="121"/>
      <c r="B200" s="129"/>
      <c r="C200" s="129"/>
      <c r="D200" s="129"/>
      <c r="E200" s="129"/>
      <c r="F200" s="129"/>
      <c r="G200" s="129"/>
      <c r="H200" s="129"/>
      <c r="I200" s="132"/>
      <c r="J200" s="129"/>
      <c r="K200" s="140"/>
      <c r="L200" s="129"/>
      <c r="M200" s="132"/>
      <c r="N200" s="129"/>
      <c r="O200" s="145"/>
      <c r="P200" s="129"/>
      <c r="Q200" s="141"/>
      <c r="R200" s="129"/>
      <c r="S200" s="143"/>
      <c r="T200" s="102"/>
      <c r="U200" s="51"/>
    </row>
    <row r="201" spans="1:21" x14ac:dyDescent="0.2">
      <c r="A201" s="121"/>
      <c r="B201" s="129"/>
      <c r="C201" s="116"/>
      <c r="D201" s="129"/>
      <c r="E201" s="129"/>
      <c r="F201" s="129"/>
      <c r="G201" s="129"/>
      <c r="H201" s="129"/>
      <c r="I201" s="132"/>
      <c r="J201" s="129"/>
      <c r="K201" s="140"/>
      <c r="L201" s="129"/>
      <c r="M201" s="132"/>
      <c r="N201" s="129"/>
      <c r="O201" s="32"/>
      <c r="T201" s="102"/>
      <c r="U201" s="51"/>
    </row>
    <row r="202" spans="1:21" x14ac:dyDescent="0.2">
      <c r="A202" s="121"/>
      <c r="B202" s="129"/>
      <c r="C202" s="129"/>
      <c r="D202" s="129"/>
      <c r="E202" s="129"/>
      <c r="F202" s="129"/>
      <c r="G202" s="129"/>
      <c r="H202" s="129"/>
      <c r="I202" s="132"/>
      <c r="J202" s="129"/>
      <c r="K202" s="140"/>
      <c r="L202" s="129"/>
      <c r="M202" s="132"/>
      <c r="N202" s="129"/>
      <c r="O202" s="32"/>
      <c r="T202" s="102"/>
      <c r="U202" s="51"/>
    </row>
    <row r="203" spans="1:21" x14ac:dyDescent="0.2">
      <c r="A203" s="121"/>
      <c r="B203" s="129"/>
      <c r="C203" s="129"/>
      <c r="D203" s="129"/>
      <c r="E203" s="129"/>
      <c r="F203" s="129"/>
      <c r="G203" s="129"/>
      <c r="H203" s="129"/>
      <c r="I203" s="132"/>
      <c r="J203" s="129"/>
      <c r="K203" s="140"/>
      <c r="L203" s="129"/>
      <c r="M203" s="132"/>
      <c r="N203" s="129"/>
      <c r="O203" s="32"/>
      <c r="T203" s="102"/>
      <c r="U203" s="51"/>
    </row>
    <row r="204" spans="1:21" x14ac:dyDescent="0.2">
      <c r="A204" s="121"/>
      <c r="B204" s="129"/>
      <c r="C204" s="152"/>
      <c r="D204" s="129"/>
      <c r="E204" s="130"/>
      <c r="F204" s="129"/>
      <c r="G204" s="129"/>
      <c r="H204" s="129"/>
      <c r="I204" s="132"/>
      <c r="J204" s="129"/>
      <c r="K204" s="153"/>
      <c r="L204" s="129"/>
      <c r="M204" s="132"/>
      <c r="N204" s="129"/>
      <c r="O204" s="137"/>
      <c r="P204" s="132"/>
      <c r="Q204" s="141"/>
      <c r="R204" s="132"/>
      <c r="S204" s="136"/>
      <c r="T204" s="3"/>
      <c r="U204" s="51"/>
    </row>
    <row r="205" spans="1:21" x14ac:dyDescent="0.2">
      <c r="A205" s="121"/>
      <c r="B205" s="129"/>
      <c r="C205" s="129"/>
      <c r="D205" s="129"/>
      <c r="E205" s="129"/>
      <c r="F205" s="129"/>
      <c r="G205" s="129"/>
      <c r="H205" s="129"/>
      <c r="I205" s="132"/>
      <c r="J205" s="129"/>
      <c r="K205" s="132"/>
      <c r="L205" s="129"/>
      <c r="M205" s="129"/>
      <c r="N205" s="129"/>
      <c r="O205" s="137"/>
      <c r="P205" s="132"/>
      <c r="Q205" s="141"/>
      <c r="R205" s="132"/>
      <c r="S205" s="141"/>
      <c r="T205" s="3"/>
      <c r="U205" s="51"/>
    </row>
    <row r="206" spans="1:21" x14ac:dyDescent="0.2">
      <c r="A206" s="121"/>
      <c r="B206" s="129"/>
      <c r="C206" s="129"/>
      <c r="D206" s="129"/>
      <c r="E206" s="129"/>
      <c r="F206" s="129"/>
      <c r="G206" s="129"/>
      <c r="H206" s="129"/>
      <c r="I206" s="132"/>
      <c r="J206" s="129"/>
      <c r="K206" s="132"/>
      <c r="L206" s="129"/>
      <c r="M206" s="129"/>
      <c r="N206" s="129"/>
      <c r="O206" s="137"/>
      <c r="P206" s="132"/>
      <c r="Q206" s="141"/>
      <c r="R206" s="132"/>
      <c r="S206" s="141"/>
      <c r="T206" s="3"/>
      <c r="U206" s="51"/>
    </row>
    <row r="207" spans="1:21" x14ac:dyDescent="0.2">
      <c r="A207" s="121"/>
      <c r="B207" s="129"/>
      <c r="C207" s="129"/>
      <c r="D207" s="129"/>
      <c r="E207" s="129"/>
      <c r="F207" s="129"/>
      <c r="G207" s="129"/>
      <c r="H207" s="129"/>
      <c r="I207" s="132"/>
      <c r="J207" s="129"/>
      <c r="K207" s="132"/>
      <c r="L207" s="129"/>
      <c r="M207" s="129"/>
      <c r="N207" s="129"/>
      <c r="O207" s="156"/>
      <c r="P207" s="148"/>
      <c r="Q207" s="149"/>
      <c r="R207" s="148"/>
      <c r="S207" s="142"/>
      <c r="T207" s="3"/>
      <c r="U207" s="51"/>
    </row>
    <row r="208" spans="1:21" x14ac:dyDescent="0.2">
      <c r="A208" s="121"/>
      <c r="B208" s="129"/>
      <c r="C208" s="129"/>
      <c r="D208" s="129"/>
      <c r="E208" s="129"/>
      <c r="F208" s="129"/>
      <c r="G208" s="129"/>
      <c r="H208" s="129"/>
      <c r="I208" s="132"/>
      <c r="J208" s="129"/>
      <c r="K208" s="132"/>
      <c r="L208" s="129"/>
      <c r="M208" s="129"/>
      <c r="N208" s="129"/>
      <c r="O208" s="156"/>
      <c r="P208" s="148"/>
      <c r="Q208" s="149"/>
      <c r="R208" s="148"/>
      <c r="S208" s="142"/>
      <c r="T208" s="3"/>
      <c r="U208" s="51"/>
    </row>
    <row r="209" spans="1:50" x14ac:dyDescent="0.2"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26"/>
      <c r="P209" s="148"/>
      <c r="Q209" s="149"/>
      <c r="R209" s="148"/>
      <c r="S209" s="142"/>
      <c r="T209" s="3"/>
      <c r="U209" s="51"/>
    </row>
    <row r="210" spans="1:50" x14ac:dyDescent="0.2"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26"/>
      <c r="P210" s="148"/>
      <c r="Q210" s="149"/>
      <c r="R210" s="148"/>
      <c r="S210" s="142"/>
      <c r="T210" s="3"/>
      <c r="U210" s="51"/>
    </row>
    <row r="211" spans="1:50" x14ac:dyDescent="0.2"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48"/>
      <c r="Q211" s="149"/>
      <c r="R211" s="148"/>
      <c r="S211" s="142"/>
      <c r="T211" s="3"/>
      <c r="U211" s="51"/>
    </row>
    <row r="212" spans="1:50" x14ac:dyDescent="0.2">
      <c r="A212" s="14"/>
      <c r="B212" s="3"/>
      <c r="C212" s="129"/>
      <c r="D212" s="129"/>
      <c r="E212" s="129"/>
      <c r="F212" s="129"/>
      <c r="G212" s="129"/>
      <c r="H212" s="129"/>
      <c r="I212" s="132"/>
      <c r="J212" s="129"/>
      <c r="K212" s="132"/>
      <c r="L212" s="129"/>
      <c r="M212" s="129"/>
      <c r="N212" s="129"/>
      <c r="O212" s="156"/>
      <c r="P212" s="148"/>
      <c r="Q212" s="149"/>
      <c r="R212" s="148"/>
      <c r="S212" s="142"/>
      <c r="T212" s="3"/>
      <c r="U212" s="51"/>
    </row>
    <row r="213" spans="1:50" x14ac:dyDescent="0.2">
      <c r="A213" s="1" t="s">
        <v>55</v>
      </c>
      <c r="B213" s="3"/>
      <c r="C213" s="3"/>
      <c r="D213" s="3"/>
      <c r="E213" s="3"/>
      <c r="F213" s="3"/>
      <c r="G213" s="30" t="s">
        <v>36</v>
      </c>
      <c r="J213" s="3"/>
      <c r="K213" s="5"/>
      <c r="L213" s="3"/>
      <c r="M213" s="3"/>
      <c r="N213" s="3"/>
      <c r="O213" s="12"/>
      <c r="P213" s="12"/>
      <c r="Q213" s="13"/>
      <c r="R213" s="12"/>
      <c r="S213" s="52"/>
      <c r="T213" s="3"/>
      <c r="U213" s="51"/>
    </row>
    <row r="214" spans="1:50" x14ac:dyDescent="0.2">
      <c r="A214" s="14"/>
      <c r="B214" s="3"/>
      <c r="C214" s="3"/>
      <c r="D214" s="3"/>
      <c r="E214" s="3"/>
      <c r="F214" s="3"/>
      <c r="G214" s="5" t="s">
        <v>40</v>
      </c>
      <c r="H214" s="3"/>
      <c r="I214" s="5"/>
      <c r="J214" s="3"/>
      <c r="K214" s="5"/>
      <c r="L214" s="3"/>
      <c r="M214" s="3"/>
      <c r="N214" s="3"/>
      <c r="O214" s="3"/>
      <c r="P214" s="3"/>
      <c r="Q214" s="50"/>
      <c r="R214" s="3"/>
      <c r="S214" s="3"/>
      <c r="T214" s="3"/>
      <c r="U214" s="51"/>
    </row>
    <row r="215" spans="1:50" ht="13.5" thickBot="1" x14ac:dyDescent="0.25">
      <c r="A215" s="38"/>
      <c r="B215" s="38"/>
      <c r="C215" s="39" t="s">
        <v>34</v>
      </c>
      <c r="D215" s="40"/>
      <c r="E215" s="41"/>
      <c r="F215" s="40"/>
      <c r="G215" s="41"/>
      <c r="H215" s="40"/>
      <c r="I215" s="41"/>
      <c r="J215" s="41"/>
      <c r="K215" s="41"/>
      <c r="L215" s="41"/>
      <c r="M215" s="41"/>
      <c r="N215" s="41"/>
      <c r="O215" s="41"/>
      <c r="P215" s="41"/>
      <c r="Q215" s="55"/>
      <c r="R215" s="41"/>
      <c r="S215" s="41"/>
      <c r="T215" s="18"/>
      <c r="U215" s="104" t="s">
        <v>48</v>
      </c>
      <c r="V215" s="43"/>
      <c r="W215" s="43" t="s">
        <v>22</v>
      </c>
    </row>
    <row r="216" spans="1:50" ht="13.5" thickBot="1" x14ac:dyDescent="0.25">
      <c r="A216" s="17" t="s">
        <v>0</v>
      </c>
      <c r="B216" s="18"/>
      <c r="C216" s="17" t="s">
        <v>1</v>
      </c>
      <c r="D216" s="17"/>
      <c r="E216" s="17" t="s">
        <v>2</v>
      </c>
      <c r="F216" s="17"/>
      <c r="G216" s="17" t="s">
        <v>3</v>
      </c>
      <c r="H216" s="17"/>
      <c r="I216" s="17" t="s">
        <v>42</v>
      </c>
      <c r="J216" s="17"/>
      <c r="K216" s="17" t="s">
        <v>5</v>
      </c>
      <c r="L216" s="17"/>
      <c r="M216" s="17" t="s">
        <v>6</v>
      </c>
      <c r="N216" s="17"/>
      <c r="O216" s="17" t="s">
        <v>7</v>
      </c>
      <c r="P216" s="19"/>
      <c r="Q216" s="17" t="s">
        <v>8</v>
      </c>
      <c r="R216" s="18"/>
      <c r="S216" s="17" t="s">
        <v>9</v>
      </c>
      <c r="T216" s="18"/>
      <c r="U216" s="17"/>
      <c r="V216" s="17"/>
      <c r="W216" s="17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4"/>
      <c r="AI216" s="53"/>
      <c r="AJ216" s="32"/>
      <c r="AK216" s="53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</row>
    <row r="217" spans="1:50" ht="51" x14ac:dyDescent="0.2">
      <c r="A217" s="222" t="s">
        <v>105</v>
      </c>
      <c r="B217" s="202"/>
      <c r="C217" s="193" t="s">
        <v>106</v>
      </c>
      <c r="D217" s="202"/>
      <c r="E217" s="202" t="s">
        <v>107</v>
      </c>
      <c r="F217" s="202"/>
      <c r="G217" s="193" t="s">
        <v>108</v>
      </c>
      <c r="H217" s="202"/>
      <c r="I217" s="186">
        <v>349644</v>
      </c>
      <c r="J217" s="202"/>
      <c r="K217" s="205">
        <v>43132</v>
      </c>
      <c r="L217" s="202"/>
      <c r="M217" s="186" t="s">
        <v>78</v>
      </c>
      <c r="N217" s="202"/>
      <c r="O217" s="253">
        <v>356.7</v>
      </c>
      <c r="P217" s="119"/>
      <c r="Q217" s="157"/>
      <c r="R217" s="119"/>
      <c r="S217" s="201"/>
      <c r="T217" s="201"/>
      <c r="U217" s="201"/>
      <c r="V217" s="201"/>
      <c r="W217" s="201"/>
    </row>
    <row r="218" spans="1:50" x14ac:dyDescent="0.2">
      <c r="A218" s="122"/>
      <c r="B218" s="63"/>
      <c r="C218" s="116"/>
      <c r="D218" s="139"/>
      <c r="E218" s="139"/>
      <c r="F218" s="139"/>
      <c r="G218" s="242"/>
      <c r="H218" s="139"/>
      <c r="I218" s="137"/>
      <c r="J218" s="139"/>
      <c r="K218" s="140"/>
      <c r="L218" s="139"/>
      <c r="M218" s="132" t="s">
        <v>63</v>
      </c>
      <c r="N218" s="212"/>
      <c r="O218" s="238">
        <v>1593.3</v>
      </c>
      <c r="P218" s="119"/>
      <c r="T218" s="188"/>
      <c r="U218" s="189"/>
      <c r="V218" s="189"/>
      <c r="W218" s="189"/>
    </row>
    <row r="219" spans="1:50" x14ac:dyDescent="0.2">
      <c r="A219" s="121"/>
      <c r="B219" s="63"/>
      <c r="C219" s="139"/>
      <c r="D219" s="139"/>
      <c r="E219" s="139"/>
      <c r="F219" s="139"/>
      <c r="G219" s="209"/>
      <c r="H219" s="139"/>
      <c r="I219" s="137"/>
      <c r="J219" s="139"/>
      <c r="K219" s="140"/>
      <c r="L219" s="139"/>
      <c r="M219" s="132"/>
      <c r="N219" s="212"/>
      <c r="O219" s="213">
        <f>SUM(O217:O218)</f>
        <v>1950</v>
      </c>
      <c r="P219" s="119"/>
      <c r="Q219" s="141">
        <v>800000</v>
      </c>
      <c r="R219" s="119"/>
      <c r="S219" s="236">
        <f>Q219/O219</f>
        <v>410.25641025641028</v>
      </c>
      <c r="T219" s="119"/>
      <c r="U219" s="93">
        <v>2</v>
      </c>
      <c r="V219" s="119"/>
      <c r="W219" s="93">
        <v>1</v>
      </c>
      <c r="X219" s="2"/>
    </row>
    <row r="220" spans="1:50" x14ac:dyDescent="0.2">
      <c r="A220" s="121"/>
      <c r="B220" s="129"/>
      <c r="C220" s="129"/>
      <c r="D220" s="129"/>
      <c r="E220" s="129"/>
      <c r="F220" s="129"/>
      <c r="G220" s="129"/>
      <c r="H220" s="129"/>
      <c r="I220" s="132"/>
      <c r="J220" s="129"/>
      <c r="K220" s="147"/>
      <c r="L220" s="129"/>
      <c r="M220" s="132"/>
      <c r="N220" s="129"/>
      <c r="O220" s="137"/>
      <c r="P220" s="129"/>
      <c r="Q220" s="136"/>
      <c r="R220" s="129"/>
      <c r="S220" s="126"/>
      <c r="T220" s="138"/>
      <c r="U220" s="137"/>
      <c r="V220" s="137"/>
      <c r="W220" s="137"/>
      <c r="X220" s="2"/>
    </row>
    <row r="221" spans="1:50" ht="45" customHeight="1" x14ac:dyDescent="0.2">
      <c r="A221" s="121">
        <v>285106100109</v>
      </c>
      <c r="B221" s="63"/>
      <c r="C221" s="139" t="s">
        <v>228</v>
      </c>
      <c r="D221" s="139"/>
      <c r="E221" s="116" t="s">
        <v>229</v>
      </c>
      <c r="F221" s="139"/>
      <c r="G221" s="139" t="s">
        <v>230</v>
      </c>
      <c r="H221" s="139"/>
      <c r="I221" s="154" t="s">
        <v>231</v>
      </c>
      <c r="J221" s="139"/>
      <c r="K221" s="147">
        <v>43313</v>
      </c>
      <c r="L221" s="139"/>
      <c r="M221" s="132" t="s">
        <v>163</v>
      </c>
      <c r="N221" s="139"/>
      <c r="O221" s="137">
        <v>58.54</v>
      </c>
      <c r="P221" s="132"/>
      <c r="Q221" s="141"/>
      <c r="R221" s="132"/>
      <c r="S221" s="220"/>
      <c r="T221" s="138"/>
      <c r="U221" s="137"/>
      <c r="V221" s="137"/>
      <c r="W221" s="137"/>
    </row>
    <row r="222" spans="1:50" x14ac:dyDescent="0.2">
      <c r="A222" s="122"/>
      <c r="B222" s="63"/>
      <c r="C222" s="116"/>
      <c r="D222" s="139"/>
      <c r="E222" s="116"/>
      <c r="F222" s="139"/>
      <c r="G222" s="139"/>
      <c r="H222" s="139"/>
      <c r="I222" s="132"/>
      <c r="J222" s="139"/>
      <c r="K222" s="147"/>
      <c r="L222" s="139"/>
      <c r="M222" s="132" t="s">
        <v>69</v>
      </c>
      <c r="N222" s="139"/>
      <c r="O222" s="238">
        <v>27.41</v>
      </c>
      <c r="P222" s="132"/>
      <c r="Q222" s="141"/>
      <c r="R222" s="132"/>
      <c r="S222" s="218"/>
      <c r="T222" s="163"/>
      <c r="U222" s="163"/>
      <c r="V222" s="163"/>
      <c r="W222" s="163"/>
    </row>
    <row r="223" spans="1:50" x14ac:dyDescent="0.2">
      <c r="A223" s="122"/>
      <c r="B223" s="63"/>
      <c r="C223" s="116"/>
      <c r="D223" s="139"/>
      <c r="E223" s="116"/>
      <c r="F223" s="139"/>
      <c r="G223" s="139"/>
      <c r="H223" s="139"/>
      <c r="I223" s="132"/>
      <c r="J223" s="139"/>
      <c r="K223" s="147"/>
      <c r="L223" s="139"/>
      <c r="M223" s="132"/>
      <c r="N223" s="139"/>
      <c r="O223" s="137">
        <f>SUM(O221:O222)</f>
        <v>85.95</v>
      </c>
      <c r="P223" s="132"/>
      <c r="Q223" s="141">
        <v>450000</v>
      </c>
      <c r="R223" s="132"/>
      <c r="S223" s="236">
        <f>Q223/O223</f>
        <v>5235.6020942408377</v>
      </c>
      <c r="T223" s="188"/>
      <c r="U223" s="93"/>
      <c r="V223" s="93"/>
      <c r="W223" s="93"/>
      <c r="X223" s="2"/>
    </row>
    <row r="224" spans="1:50" x14ac:dyDescent="0.2">
      <c r="A224" s="122"/>
      <c r="B224" s="129"/>
      <c r="C224" s="129"/>
      <c r="D224" s="129"/>
      <c r="E224" s="129"/>
      <c r="F224" s="129"/>
      <c r="G224" s="138"/>
      <c r="H224" s="129"/>
      <c r="I224" s="132"/>
      <c r="J224" s="129"/>
      <c r="K224" s="140"/>
      <c r="L224" s="129"/>
      <c r="M224" s="132"/>
      <c r="N224" s="129"/>
      <c r="O224" s="137"/>
      <c r="P224" s="132"/>
      <c r="Q224" s="141"/>
      <c r="R224" s="132"/>
      <c r="S224" s="142"/>
      <c r="T224" s="119"/>
      <c r="U224" s="132"/>
      <c r="V224" s="132"/>
      <c r="W224" s="132"/>
    </row>
    <row r="225" spans="1:24" x14ac:dyDescent="0.2">
      <c r="A225" s="190"/>
      <c r="B225" s="4"/>
      <c r="C225" s="193"/>
      <c r="D225" s="4"/>
      <c r="E225" s="4"/>
      <c r="F225" s="4"/>
      <c r="G225" s="4"/>
      <c r="H225" s="4"/>
      <c r="I225" s="186"/>
      <c r="J225" s="4"/>
      <c r="K225" s="194"/>
      <c r="M225" s="93"/>
      <c r="N225" s="129"/>
      <c r="O225" s="137"/>
      <c r="P225" s="129"/>
      <c r="Q225" s="134"/>
      <c r="R225" s="129"/>
      <c r="S225" s="141"/>
      <c r="T225" s="129"/>
      <c r="U225" s="132"/>
      <c r="V225" s="132"/>
      <c r="W225" s="132"/>
    </row>
    <row r="226" spans="1:24" s="3" customFormat="1" x14ac:dyDescent="0.2">
      <c r="A226" s="121"/>
      <c r="B226" s="129"/>
      <c r="C226" s="129"/>
      <c r="D226" s="129"/>
      <c r="E226" s="129"/>
      <c r="F226" s="129"/>
      <c r="G226" s="129"/>
      <c r="H226" s="129"/>
      <c r="I226" s="132"/>
      <c r="J226" s="129"/>
      <c r="K226" s="140"/>
      <c r="L226" s="129"/>
      <c r="M226" s="132"/>
      <c r="N226" s="129"/>
      <c r="O226" s="137"/>
      <c r="P226" s="129"/>
      <c r="Q226" s="136"/>
      <c r="R226" s="129"/>
      <c r="S226" s="200"/>
      <c r="T226" s="129"/>
      <c r="U226" s="203"/>
      <c r="V226" s="132"/>
      <c r="W226" s="132"/>
    </row>
    <row r="227" spans="1:24" s="3" customFormat="1" ht="12" x14ac:dyDescent="0.2">
      <c r="A227" s="121"/>
      <c r="B227" s="129"/>
      <c r="C227" s="129"/>
      <c r="D227" s="129"/>
      <c r="E227" s="129"/>
      <c r="F227" s="129"/>
      <c r="G227" s="129"/>
      <c r="H227" s="129"/>
      <c r="I227" s="132"/>
      <c r="J227" s="129"/>
      <c r="K227" s="140"/>
      <c r="L227" s="129"/>
      <c r="M227" s="132"/>
      <c r="N227" s="129"/>
      <c r="O227" s="145"/>
      <c r="P227" s="129"/>
      <c r="Q227" s="146"/>
      <c r="R227" s="129"/>
      <c r="S227" s="142"/>
      <c r="T227" s="129"/>
      <c r="U227" s="132"/>
      <c r="V227" s="132"/>
      <c r="W227" s="132"/>
    </row>
    <row r="228" spans="1:24" s="3" customFormat="1" ht="12" x14ac:dyDescent="0.2">
      <c r="A228" s="121"/>
      <c r="B228" s="129"/>
      <c r="C228" s="129"/>
      <c r="D228" s="129"/>
      <c r="E228" s="129"/>
      <c r="F228" s="129"/>
      <c r="G228" s="129"/>
      <c r="H228" s="129"/>
      <c r="I228" s="132"/>
      <c r="J228" s="129"/>
      <c r="K228" s="140"/>
      <c r="L228" s="129"/>
      <c r="M228" s="132"/>
      <c r="N228" s="129"/>
      <c r="O228" s="137"/>
      <c r="P228" s="129"/>
      <c r="Q228" s="141"/>
      <c r="R228" s="129"/>
      <c r="S228" s="142"/>
      <c r="T228" s="129"/>
      <c r="U228" s="132"/>
      <c r="V228" s="132"/>
      <c r="W228" s="132"/>
    </row>
    <row r="229" spans="1:24" s="3" customFormat="1" ht="12" x14ac:dyDescent="0.2">
      <c r="A229" s="122"/>
      <c r="B229" s="129"/>
      <c r="C229" s="129"/>
      <c r="D229" s="129"/>
      <c r="E229" s="129"/>
      <c r="F229" s="129"/>
      <c r="G229" s="129"/>
      <c r="H229" s="129"/>
      <c r="I229" s="132"/>
      <c r="J229" s="129"/>
      <c r="K229" s="140"/>
      <c r="L229" s="129"/>
      <c r="M229" s="132"/>
      <c r="N229" s="129"/>
      <c r="O229" s="137"/>
      <c r="P229" s="129"/>
      <c r="Q229" s="134"/>
      <c r="R229" s="129"/>
      <c r="S229" s="143"/>
      <c r="T229" s="129"/>
      <c r="U229" s="132"/>
      <c r="V229" s="132"/>
      <c r="W229" s="132"/>
    </row>
    <row r="230" spans="1:24" s="3" customFormat="1" ht="12" x14ac:dyDescent="0.2">
      <c r="A230" s="122"/>
      <c r="C230" s="129"/>
      <c r="E230" s="129"/>
      <c r="G230" s="129"/>
      <c r="I230" s="132"/>
      <c r="J230" s="129"/>
      <c r="K230" s="140"/>
      <c r="L230" s="129"/>
      <c r="M230" s="132"/>
      <c r="O230" s="137"/>
      <c r="P230" s="129"/>
      <c r="Q230" s="134"/>
      <c r="R230" s="129"/>
      <c r="S230" s="143"/>
      <c r="U230" s="5"/>
      <c r="V230" s="5"/>
      <c r="W230" s="5"/>
    </row>
    <row r="231" spans="1:24" s="3" customFormat="1" ht="12" x14ac:dyDescent="0.2">
      <c r="A231" s="14"/>
      <c r="I231" s="5"/>
      <c r="K231" s="76"/>
      <c r="M231" s="132"/>
      <c r="O231" s="137"/>
      <c r="Q231" s="134"/>
      <c r="R231" s="129"/>
      <c r="S231" s="143"/>
      <c r="U231" s="5"/>
      <c r="V231" s="5"/>
      <c r="W231" s="5"/>
    </row>
    <row r="232" spans="1:24" x14ac:dyDescent="0.2">
      <c r="A232" s="14"/>
      <c r="B232" s="3"/>
      <c r="C232" s="16"/>
      <c r="D232" s="3"/>
      <c r="E232" s="16"/>
      <c r="F232" s="3"/>
      <c r="G232" s="16"/>
      <c r="H232" s="3"/>
      <c r="I232" s="8"/>
      <c r="J232" s="5"/>
      <c r="K232" s="20"/>
      <c r="L232" s="5"/>
      <c r="M232" s="14"/>
      <c r="N232" s="3"/>
      <c r="O232" s="145"/>
      <c r="P232" s="83"/>
      <c r="Q232" s="159"/>
      <c r="R232" s="129"/>
      <c r="S232" s="142"/>
      <c r="U232" s="121"/>
      <c r="V232" s="71"/>
      <c r="W232" s="93"/>
    </row>
    <row r="233" spans="1:24" s="3" customFormat="1" ht="12" x14ac:dyDescent="0.2">
      <c r="A233" s="14"/>
      <c r="I233" s="5"/>
      <c r="K233" s="76"/>
      <c r="M233" s="5"/>
      <c r="O233" s="36"/>
      <c r="Q233" s="134"/>
      <c r="R233" s="129"/>
      <c r="S233" s="149"/>
      <c r="U233" s="5"/>
      <c r="V233" s="5"/>
      <c r="W233" s="5"/>
    </row>
    <row r="234" spans="1:24" s="3" customFormat="1" ht="12" x14ac:dyDescent="0.2">
      <c r="A234" s="122"/>
      <c r="C234" s="116"/>
      <c r="E234" s="129"/>
      <c r="G234" s="129"/>
      <c r="I234" s="132"/>
      <c r="J234" s="129"/>
      <c r="K234" s="140"/>
      <c r="L234" s="129"/>
      <c r="M234" s="132"/>
      <c r="N234" s="129"/>
      <c r="O234" s="137"/>
      <c r="P234" s="129"/>
      <c r="Q234" s="134"/>
      <c r="R234" s="129"/>
      <c r="S234" s="149"/>
      <c r="U234" s="5"/>
      <c r="V234" s="5"/>
      <c r="W234" s="5"/>
    </row>
    <row r="235" spans="1:24" s="3" customFormat="1" ht="12" x14ac:dyDescent="0.2">
      <c r="A235" s="14"/>
      <c r="I235" s="5"/>
      <c r="K235" s="76"/>
      <c r="M235" s="132"/>
      <c r="O235" s="137"/>
      <c r="Q235" s="73"/>
      <c r="S235" s="79"/>
      <c r="U235" s="5"/>
      <c r="V235" s="5"/>
      <c r="W235" s="5"/>
    </row>
    <row r="236" spans="1:24" s="3" customFormat="1" ht="12" x14ac:dyDescent="0.2">
      <c r="A236" s="14"/>
      <c r="I236" s="5"/>
      <c r="K236" s="76"/>
      <c r="M236" s="5"/>
      <c r="O236" s="137"/>
      <c r="Q236" s="134"/>
      <c r="R236" s="129"/>
      <c r="S236" s="142"/>
      <c r="U236" s="132"/>
      <c r="V236" s="132"/>
      <c r="W236" s="132"/>
      <c r="X236" s="129"/>
    </row>
    <row r="237" spans="1:24" s="3" customFormat="1" ht="12" x14ac:dyDescent="0.2">
      <c r="A237" s="14"/>
      <c r="I237" s="5"/>
      <c r="K237" s="76"/>
      <c r="M237" s="5"/>
      <c r="O237" s="36"/>
      <c r="Q237" s="134"/>
      <c r="R237" s="129"/>
      <c r="S237" s="142"/>
      <c r="U237" s="132"/>
      <c r="V237" s="132"/>
      <c r="W237" s="132"/>
    </row>
    <row r="238" spans="1:24" s="3" customFormat="1" ht="12" x14ac:dyDescent="0.2">
      <c r="A238" s="122"/>
      <c r="B238" s="129"/>
      <c r="C238" s="116"/>
      <c r="D238" s="129"/>
      <c r="E238" s="129"/>
      <c r="F238" s="129"/>
      <c r="G238" s="129"/>
      <c r="H238" s="129"/>
      <c r="I238" s="132"/>
      <c r="J238" s="129"/>
      <c r="K238" s="140"/>
      <c r="L238" s="129"/>
      <c r="M238" s="132"/>
      <c r="N238" s="129"/>
      <c r="O238" s="137"/>
      <c r="P238" s="129"/>
      <c r="Q238" s="134"/>
      <c r="R238" s="129"/>
      <c r="S238" s="142"/>
      <c r="T238" s="129"/>
      <c r="U238" s="132"/>
      <c r="V238" s="132"/>
      <c r="W238" s="132"/>
    </row>
    <row r="239" spans="1:24" s="3" customFormat="1" ht="12" x14ac:dyDescent="0.2">
      <c r="A239" s="122"/>
      <c r="B239" s="129"/>
      <c r="C239" s="116"/>
      <c r="D239" s="129"/>
      <c r="E239" s="129"/>
      <c r="F239" s="129"/>
      <c r="G239" s="116"/>
      <c r="H239" s="129"/>
      <c r="I239" s="132"/>
      <c r="J239" s="129"/>
      <c r="K239" s="140"/>
      <c r="L239" s="129"/>
      <c r="M239" s="132"/>
      <c r="N239" s="129"/>
      <c r="O239" s="137"/>
      <c r="P239" s="129"/>
      <c r="Q239" s="134"/>
      <c r="R239" s="129"/>
      <c r="S239" s="142"/>
      <c r="T239" s="129"/>
      <c r="U239" s="132"/>
      <c r="V239" s="132"/>
      <c r="W239" s="132"/>
    </row>
    <row r="240" spans="1:24" s="3" customFormat="1" ht="12" x14ac:dyDescent="0.2">
      <c r="A240" s="121"/>
      <c r="B240" s="129"/>
      <c r="C240" s="129"/>
      <c r="D240" s="129"/>
      <c r="E240" s="129"/>
      <c r="F240" s="129"/>
      <c r="G240" s="129"/>
      <c r="H240" s="129"/>
      <c r="I240" s="132"/>
      <c r="J240" s="129"/>
      <c r="K240" s="140"/>
      <c r="L240" s="129"/>
      <c r="M240" s="132"/>
      <c r="N240" s="129"/>
      <c r="O240" s="137"/>
      <c r="P240" s="129"/>
      <c r="Q240" s="134"/>
      <c r="R240" s="129"/>
      <c r="S240" s="142"/>
      <c r="T240" s="129"/>
      <c r="U240" s="132"/>
      <c r="V240" s="132"/>
      <c r="W240" s="132"/>
    </row>
    <row r="241" spans="1:23" s="3" customFormat="1" ht="12" x14ac:dyDescent="0.2">
      <c r="A241" s="121"/>
      <c r="B241" s="129"/>
      <c r="C241" s="129"/>
      <c r="D241" s="129"/>
      <c r="E241" s="129"/>
      <c r="F241" s="129"/>
      <c r="G241" s="129"/>
      <c r="H241" s="129"/>
      <c r="I241" s="132"/>
      <c r="J241" s="129"/>
      <c r="K241" s="140"/>
      <c r="L241" s="129"/>
      <c r="M241" s="132"/>
      <c r="N241" s="129"/>
      <c r="O241" s="161"/>
      <c r="P241" s="129"/>
      <c r="Q241" s="134"/>
      <c r="R241" s="129"/>
      <c r="S241" s="142"/>
      <c r="T241" s="129"/>
      <c r="U241" s="132"/>
      <c r="V241" s="132"/>
      <c r="W241" s="132"/>
    </row>
    <row r="242" spans="1:23" s="3" customFormat="1" ht="12" x14ac:dyDescent="0.2">
      <c r="A242" s="121"/>
      <c r="B242" s="129"/>
      <c r="C242" s="129"/>
      <c r="D242" s="129"/>
      <c r="E242" s="129"/>
      <c r="F242" s="129"/>
      <c r="G242" s="129"/>
      <c r="H242" s="129"/>
      <c r="I242" s="132"/>
      <c r="J242" s="129"/>
      <c r="K242" s="140"/>
      <c r="L242" s="129"/>
      <c r="M242" s="132"/>
      <c r="N242" s="129"/>
      <c r="O242" s="137"/>
      <c r="P242" s="129"/>
      <c r="Q242" s="134"/>
      <c r="R242" s="129"/>
      <c r="S242" s="142"/>
      <c r="T242" s="129"/>
      <c r="U242" s="132"/>
      <c r="V242" s="132"/>
      <c r="W242" s="132"/>
    </row>
    <row r="243" spans="1:23" s="3" customFormat="1" ht="12" x14ac:dyDescent="0.2">
      <c r="A243" s="121"/>
      <c r="B243" s="129"/>
      <c r="C243" s="129"/>
      <c r="D243" s="129"/>
      <c r="E243" s="129"/>
      <c r="F243" s="129"/>
      <c r="G243" s="129"/>
      <c r="H243" s="129"/>
      <c r="I243" s="132"/>
      <c r="J243" s="129"/>
      <c r="K243" s="140"/>
      <c r="L243" s="129"/>
      <c r="M243" s="132"/>
      <c r="N243" s="129"/>
      <c r="O243" s="145"/>
      <c r="P243" s="129"/>
      <c r="Q243" s="134"/>
      <c r="R243" s="129"/>
      <c r="S243" s="142"/>
      <c r="T243" s="129"/>
      <c r="U243" s="132"/>
      <c r="V243" s="132"/>
      <c r="W243" s="132"/>
    </row>
    <row r="244" spans="1:23" s="3" customFormat="1" ht="12" x14ac:dyDescent="0.2">
      <c r="A244" s="121"/>
      <c r="B244" s="129"/>
      <c r="C244" s="129"/>
      <c r="D244" s="129"/>
      <c r="E244" s="129"/>
      <c r="F244" s="129"/>
      <c r="G244" s="129"/>
      <c r="H244" s="129"/>
      <c r="I244" s="132"/>
      <c r="J244" s="129"/>
      <c r="K244" s="140"/>
      <c r="L244" s="129"/>
      <c r="M244" s="132"/>
      <c r="N244" s="129"/>
      <c r="O244" s="145"/>
      <c r="P244" s="129"/>
      <c r="Q244" s="134"/>
      <c r="R244" s="129"/>
      <c r="S244" s="142"/>
      <c r="T244" s="129"/>
      <c r="U244" s="132"/>
      <c r="V244" s="132"/>
      <c r="W244" s="132"/>
    </row>
    <row r="245" spans="1:23" s="3" customFormat="1" ht="12" x14ac:dyDescent="0.2">
      <c r="A245" s="14"/>
      <c r="G245" s="79"/>
      <c r="I245" s="5"/>
      <c r="K245" s="76"/>
      <c r="M245" s="5"/>
      <c r="O245" s="132"/>
      <c r="Q245" s="73"/>
      <c r="S245" s="13"/>
      <c r="U245" s="5"/>
      <c r="V245" s="5"/>
      <c r="W245" s="5"/>
    </row>
    <row r="246" spans="1:23" x14ac:dyDescent="0.2">
      <c r="A246" s="3"/>
      <c r="B246" s="3"/>
      <c r="C246" s="3"/>
      <c r="D246" s="3"/>
      <c r="E246" s="16"/>
      <c r="F246" s="16"/>
      <c r="G246" s="16"/>
      <c r="H246" s="3"/>
      <c r="I246" s="3"/>
      <c r="J246" s="3"/>
      <c r="K246" s="5"/>
      <c r="L246" s="3"/>
      <c r="M246" s="3"/>
      <c r="N246" s="3"/>
      <c r="O246" s="160" t="s">
        <v>12</v>
      </c>
      <c r="P246" s="5"/>
      <c r="Q246" s="6"/>
      <c r="R246" s="5"/>
      <c r="S246" s="6"/>
      <c r="T246" s="3"/>
      <c r="U246" s="3"/>
      <c r="V246" s="3"/>
      <c r="W246" s="3"/>
    </row>
    <row r="247" spans="1:23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5"/>
      <c r="L247" s="3"/>
      <c r="M247" s="3"/>
      <c r="N247" s="3"/>
      <c r="O247" s="132" t="s">
        <v>11</v>
      </c>
      <c r="P247" s="5"/>
      <c r="Q247" s="141" t="s">
        <v>11</v>
      </c>
      <c r="R247" s="132"/>
      <c r="S247" s="141" t="s">
        <v>8</v>
      </c>
      <c r="T247" s="3"/>
      <c r="U247" s="3"/>
      <c r="V247" s="3"/>
      <c r="W247" s="3"/>
    </row>
    <row r="248" spans="1:23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5"/>
      <c r="L248" s="3"/>
      <c r="M248" s="3"/>
      <c r="N248" s="3"/>
      <c r="O248" s="132" t="s">
        <v>7</v>
      </c>
      <c r="P248" s="5"/>
      <c r="Q248" s="141" t="s">
        <v>13</v>
      </c>
      <c r="R248" s="132"/>
      <c r="S248" s="141" t="s">
        <v>14</v>
      </c>
      <c r="T248" s="3"/>
      <c r="U248" s="3"/>
      <c r="V248" s="3"/>
      <c r="W248" s="3"/>
    </row>
    <row r="249" spans="1:23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5"/>
      <c r="L249" s="3"/>
      <c r="M249" s="3"/>
      <c r="N249" s="3"/>
      <c r="O249" s="156"/>
      <c r="P249" s="101"/>
      <c r="Q249" s="149" t="s">
        <v>10</v>
      </c>
      <c r="R249" s="101"/>
      <c r="S249" s="142"/>
      <c r="T249" s="3"/>
      <c r="U249" s="3"/>
      <c r="V249" s="3"/>
      <c r="W249" s="3"/>
    </row>
    <row r="250" spans="1:23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239">
        <f>SUM(O219,O223)</f>
        <v>2035.95</v>
      </c>
      <c r="P250" s="191"/>
      <c r="Q250" s="192">
        <f>SUM(Q219:Q245)</f>
        <v>1250000</v>
      </c>
      <c r="R250" s="191"/>
      <c r="S250" s="200">
        <f>Q250/O250</f>
        <v>613.96399715120708</v>
      </c>
      <c r="T250" s="3"/>
      <c r="U250" s="3"/>
      <c r="V250" s="3"/>
      <c r="W250" s="3"/>
    </row>
    <row r="251" spans="1:23" x14ac:dyDescent="0.2">
      <c r="A251" s="1" t="s">
        <v>55</v>
      </c>
      <c r="B251" s="3"/>
      <c r="C251" s="3"/>
      <c r="D251" s="3"/>
      <c r="E251" s="3"/>
      <c r="F251" s="3"/>
      <c r="G251" s="30" t="s">
        <v>36</v>
      </c>
      <c r="J251" s="3"/>
      <c r="K251" s="5"/>
      <c r="L251" s="3"/>
      <c r="M251" s="3"/>
      <c r="N251" s="3"/>
      <c r="O251" s="12"/>
      <c r="P251" s="12"/>
      <c r="Q251" s="13"/>
      <c r="R251" s="12"/>
      <c r="S251" s="52"/>
      <c r="T251" s="3"/>
      <c r="U251" s="51"/>
    </row>
    <row r="252" spans="1:23" x14ac:dyDescent="0.2">
      <c r="A252" s="14"/>
      <c r="B252" s="3"/>
      <c r="C252" s="3"/>
      <c r="D252" s="3"/>
      <c r="E252" s="3"/>
      <c r="F252" s="3"/>
      <c r="G252" s="5" t="s">
        <v>40</v>
      </c>
      <c r="H252" s="3"/>
      <c r="I252" s="5"/>
      <c r="J252" s="3"/>
      <c r="K252" s="5"/>
      <c r="L252" s="3"/>
      <c r="M252" s="3"/>
      <c r="N252" s="3"/>
      <c r="O252" s="3"/>
      <c r="P252" s="3"/>
      <c r="Q252" s="50"/>
      <c r="R252" s="3"/>
      <c r="S252" s="3"/>
      <c r="T252" s="3"/>
      <c r="U252" s="51"/>
    </row>
    <row r="253" spans="1:23" ht="13.5" thickBot="1" x14ac:dyDescent="0.25">
      <c r="A253" s="38"/>
      <c r="B253" s="38"/>
      <c r="C253" s="39" t="s">
        <v>34</v>
      </c>
      <c r="D253" s="40"/>
      <c r="E253" s="41"/>
      <c r="F253" s="40"/>
      <c r="G253" s="41"/>
      <c r="H253" s="40"/>
      <c r="I253" s="41"/>
      <c r="J253" s="41"/>
      <c r="K253" s="41"/>
      <c r="L253" s="41"/>
      <c r="M253" s="41"/>
      <c r="N253" s="41"/>
      <c r="O253" s="41"/>
      <c r="P253" s="41"/>
      <c r="Q253" s="55"/>
      <c r="R253" s="41"/>
      <c r="S253" s="41"/>
      <c r="T253" s="18"/>
      <c r="U253" s="43" t="s">
        <v>48</v>
      </c>
      <c r="V253" s="43"/>
      <c r="W253" s="43" t="s">
        <v>22</v>
      </c>
    </row>
    <row r="254" spans="1:23" ht="13.5" thickBot="1" x14ac:dyDescent="0.25">
      <c r="A254" s="17" t="s">
        <v>0</v>
      </c>
      <c r="B254" s="18"/>
      <c r="C254" s="17" t="s">
        <v>1</v>
      </c>
      <c r="D254" s="17"/>
      <c r="E254" s="17" t="s">
        <v>2</v>
      </c>
      <c r="F254" s="17"/>
      <c r="G254" s="17" t="s">
        <v>3</v>
      </c>
      <c r="H254" s="17"/>
      <c r="I254" s="17" t="s">
        <v>42</v>
      </c>
      <c r="J254" s="17"/>
      <c r="K254" s="17" t="s">
        <v>5</v>
      </c>
      <c r="L254" s="17"/>
      <c r="M254" s="17" t="s">
        <v>6</v>
      </c>
      <c r="N254" s="17"/>
      <c r="O254" s="17" t="s">
        <v>7</v>
      </c>
      <c r="P254" s="19"/>
      <c r="Q254" s="17" t="s">
        <v>8</v>
      </c>
      <c r="R254" s="18"/>
      <c r="S254" s="17" t="s">
        <v>9</v>
      </c>
      <c r="T254" s="18"/>
      <c r="U254" s="17"/>
      <c r="V254" s="17"/>
      <c r="W254" s="17"/>
    </row>
    <row r="255" spans="1:23" x14ac:dyDescent="0.2">
      <c r="A255" s="90"/>
      <c r="B255" s="3"/>
      <c r="C255" s="100"/>
      <c r="D255" s="3"/>
      <c r="E255" s="16"/>
      <c r="F255" s="3"/>
      <c r="G255" s="16"/>
      <c r="H255" s="3"/>
      <c r="I255" s="105"/>
      <c r="J255" s="5"/>
      <c r="K255" s="76"/>
      <c r="L255" s="3"/>
      <c r="M255" s="5"/>
      <c r="N255" s="3"/>
      <c r="O255" s="5"/>
      <c r="P255" s="2"/>
      <c r="Q255" s="2"/>
      <c r="T255" s="3"/>
      <c r="U255" s="3"/>
      <c r="V255" s="3"/>
      <c r="W255" s="3"/>
    </row>
    <row r="256" spans="1:23" x14ac:dyDescent="0.2">
      <c r="A256" s="14"/>
      <c r="B256" s="3"/>
      <c r="C256" s="3"/>
      <c r="D256" s="3"/>
      <c r="E256" s="3"/>
      <c r="F256" s="3"/>
      <c r="G256" s="3"/>
      <c r="H256" s="3"/>
      <c r="I256" s="5"/>
      <c r="J256" s="3"/>
      <c r="K256" s="76"/>
      <c r="L256" s="3"/>
      <c r="M256" s="5"/>
      <c r="N256" s="5"/>
      <c r="O256" s="36"/>
      <c r="P256" s="2"/>
      <c r="Q256" s="2"/>
      <c r="T256" s="3"/>
      <c r="U256" s="3"/>
      <c r="V256" s="3"/>
      <c r="W256" s="3"/>
    </row>
    <row r="257" spans="1:24" x14ac:dyDescent="0.2">
      <c r="A257" s="14"/>
      <c r="B257" s="3"/>
      <c r="C257" s="3"/>
      <c r="D257" s="3"/>
      <c r="E257" s="3"/>
      <c r="F257" s="3"/>
      <c r="G257" s="3"/>
      <c r="H257" s="3"/>
      <c r="I257" s="5"/>
      <c r="J257" s="3"/>
      <c r="K257" s="76"/>
      <c r="L257" s="3"/>
      <c r="M257" s="5"/>
      <c r="N257" s="3"/>
      <c r="O257" s="36"/>
      <c r="P257" s="3"/>
      <c r="Q257" s="50"/>
      <c r="R257" s="3"/>
      <c r="S257" s="142"/>
      <c r="T257" s="3"/>
      <c r="U257" s="3"/>
      <c r="V257" s="3"/>
      <c r="W257" s="3"/>
    </row>
    <row r="258" spans="1:24" x14ac:dyDescent="0.2">
      <c r="A258" s="14"/>
      <c r="B258" s="3"/>
      <c r="C258" s="3"/>
      <c r="D258" s="3"/>
      <c r="E258" s="3"/>
      <c r="F258" s="3"/>
      <c r="G258" s="3"/>
      <c r="H258" s="3"/>
      <c r="I258" s="5"/>
      <c r="J258" s="3"/>
      <c r="K258" s="76"/>
      <c r="L258" s="3"/>
      <c r="M258" s="5"/>
      <c r="N258" s="3"/>
      <c r="O258" s="36"/>
      <c r="P258" s="3"/>
      <c r="Q258" s="50"/>
      <c r="R258" s="3"/>
      <c r="S258" s="13"/>
      <c r="T258" s="3"/>
      <c r="U258" s="3"/>
      <c r="V258" s="3"/>
      <c r="W258" s="3"/>
    </row>
    <row r="259" spans="1:24" x14ac:dyDescent="0.2">
      <c r="A259" s="90"/>
      <c r="B259" s="3"/>
      <c r="C259" s="91"/>
      <c r="D259" s="3"/>
      <c r="E259" s="91"/>
      <c r="F259" s="3"/>
      <c r="G259" s="3"/>
      <c r="H259" s="3"/>
      <c r="I259" s="5"/>
      <c r="J259" s="3"/>
      <c r="K259" s="76"/>
      <c r="L259" s="3"/>
      <c r="M259" s="5"/>
      <c r="N259" s="3"/>
      <c r="O259" s="36"/>
      <c r="P259" s="3"/>
      <c r="Q259" s="73"/>
      <c r="R259" s="3"/>
      <c r="S259" s="13"/>
      <c r="T259" s="3"/>
      <c r="U259" s="3"/>
      <c r="V259" s="3"/>
      <c r="W259" s="3"/>
    </row>
    <row r="260" spans="1:24" x14ac:dyDescent="0.2">
      <c r="A260" s="14"/>
      <c r="B260" s="3"/>
      <c r="C260" s="3"/>
      <c r="D260" s="3"/>
      <c r="E260" s="3"/>
      <c r="F260" s="3"/>
      <c r="G260" s="3"/>
      <c r="H260" s="3"/>
      <c r="I260" s="5"/>
      <c r="J260" s="3"/>
      <c r="K260" s="76"/>
      <c r="L260" s="3"/>
      <c r="M260" s="5"/>
      <c r="N260" s="3"/>
      <c r="O260" s="36"/>
      <c r="P260" s="3"/>
      <c r="Q260" s="73"/>
      <c r="R260" s="3"/>
      <c r="S260" s="13"/>
      <c r="T260" s="3"/>
      <c r="U260" s="3"/>
      <c r="V260" s="3"/>
      <c r="W260" s="3"/>
    </row>
    <row r="261" spans="1:24" x14ac:dyDescent="0.2">
      <c r="A261" s="14"/>
      <c r="B261" s="3"/>
      <c r="C261" s="3"/>
      <c r="D261" s="3"/>
      <c r="E261" s="3"/>
      <c r="F261" s="3"/>
      <c r="G261" s="34"/>
      <c r="H261" s="3"/>
      <c r="I261" s="36"/>
      <c r="J261" s="5"/>
      <c r="K261" s="76"/>
      <c r="L261" s="5"/>
      <c r="M261" s="5"/>
      <c r="N261" s="3"/>
      <c r="O261" s="54"/>
      <c r="P261" s="2"/>
      <c r="Q261" s="92"/>
      <c r="S261" s="13"/>
      <c r="T261" s="3"/>
      <c r="U261" s="3"/>
      <c r="V261" s="3"/>
      <c r="W261" s="3"/>
    </row>
    <row r="262" spans="1:24" x14ac:dyDescent="0.2">
      <c r="A262" s="14"/>
      <c r="B262" s="3"/>
      <c r="L262" s="5"/>
      <c r="M262" s="5"/>
      <c r="N262" s="3"/>
      <c r="O262" s="54"/>
      <c r="P262" s="2"/>
      <c r="Q262" s="84"/>
      <c r="S262" s="13"/>
      <c r="T262" s="3"/>
      <c r="U262" s="3"/>
      <c r="V262" s="3"/>
      <c r="W262" s="3"/>
    </row>
    <row r="263" spans="1:24" x14ac:dyDescent="0.2">
      <c r="A263" s="14"/>
      <c r="B263" s="3"/>
      <c r="C263" s="3"/>
      <c r="D263" s="3"/>
      <c r="E263" s="3"/>
      <c r="F263" s="3"/>
      <c r="G263" s="34"/>
      <c r="H263" s="3"/>
      <c r="I263" s="36"/>
      <c r="J263" s="5"/>
      <c r="K263" s="76"/>
      <c r="L263" s="3"/>
      <c r="M263" s="5"/>
      <c r="N263" s="3"/>
      <c r="O263" s="54"/>
      <c r="P263" s="2"/>
      <c r="Q263" s="185"/>
      <c r="S263" s="142"/>
      <c r="T263" s="3"/>
      <c r="U263" s="3"/>
      <c r="X263" s="89"/>
    </row>
    <row r="264" spans="1:24" x14ac:dyDescent="0.2">
      <c r="A264" s="14"/>
      <c r="B264" s="3"/>
      <c r="C264" s="3"/>
      <c r="D264" s="3"/>
      <c r="E264" s="3"/>
      <c r="F264" s="3"/>
      <c r="G264" s="34"/>
      <c r="H264" s="3"/>
      <c r="I264" s="36"/>
      <c r="J264" s="3"/>
      <c r="K264" s="76"/>
      <c r="L264" s="3"/>
      <c r="M264" s="5"/>
      <c r="N264" s="3"/>
      <c r="O264" s="54"/>
      <c r="P264" s="2"/>
      <c r="Q264" s="84"/>
      <c r="S264" s="13"/>
      <c r="T264" s="3"/>
      <c r="U264" s="3"/>
    </row>
    <row r="265" spans="1:24" x14ac:dyDescent="0.2">
      <c r="A265" s="14"/>
      <c r="B265" s="3"/>
      <c r="C265" s="3"/>
      <c r="D265" s="3"/>
      <c r="E265" s="3"/>
      <c r="F265" s="3"/>
      <c r="G265" s="34"/>
      <c r="H265" s="3"/>
      <c r="I265" s="36"/>
      <c r="J265" s="3"/>
      <c r="K265" s="76"/>
      <c r="L265" s="3"/>
      <c r="M265" s="5"/>
      <c r="N265" s="3"/>
      <c r="O265" s="54"/>
      <c r="P265" s="2"/>
      <c r="Q265" s="84"/>
      <c r="S265" s="13"/>
      <c r="T265" s="3"/>
      <c r="U265" s="5"/>
      <c r="W265" s="93"/>
    </row>
    <row r="266" spans="1:24" x14ac:dyDescent="0.2">
      <c r="A266" s="14"/>
      <c r="B266" s="3"/>
      <c r="C266" s="3"/>
      <c r="D266" s="3"/>
      <c r="E266" s="3"/>
      <c r="F266" s="3"/>
      <c r="G266" s="34"/>
      <c r="H266" s="3"/>
      <c r="I266" s="81"/>
      <c r="J266" s="3"/>
      <c r="K266" s="76"/>
      <c r="L266" s="3"/>
      <c r="M266" s="5"/>
      <c r="N266" s="3"/>
      <c r="O266" s="204"/>
      <c r="P266" s="12"/>
      <c r="Q266" s="13"/>
      <c r="R266" s="12"/>
      <c r="S266" s="13"/>
      <c r="T266" s="3"/>
      <c r="U266" s="3"/>
    </row>
    <row r="267" spans="1:24" x14ac:dyDescent="0.2">
      <c r="A267" s="14"/>
      <c r="B267" s="3"/>
      <c r="C267" s="3"/>
      <c r="D267" s="3"/>
      <c r="E267" s="3"/>
      <c r="F267" s="3"/>
      <c r="G267" s="3"/>
      <c r="H267" s="3"/>
      <c r="I267" s="5"/>
      <c r="J267" s="3"/>
      <c r="K267" s="57"/>
      <c r="L267" s="3"/>
      <c r="M267" s="5"/>
      <c r="N267" s="5"/>
      <c r="O267" s="36"/>
      <c r="P267" s="5"/>
      <c r="Q267" s="5"/>
      <c r="R267" s="5"/>
      <c r="S267" s="5"/>
    </row>
    <row r="268" spans="1:24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5"/>
      <c r="N268" s="5"/>
      <c r="O268" s="36"/>
      <c r="P268" s="5"/>
      <c r="Q268" s="5"/>
      <c r="R268" s="5"/>
      <c r="S268" s="5"/>
    </row>
    <row r="269" spans="1:24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5"/>
      <c r="N269" s="5"/>
      <c r="O269" s="36"/>
      <c r="P269" s="5"/>
      <c r="Q269" s="45"/>
      <c r="R269" s="5"/>
      <c r="S269" s="13"/>
    </row>
    <row r="270" spans="1:24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5"/>
      <c r="N270" s="5"/>
      <c r="O270" s="36"/>
      <c r="P270" s="5"/>
      <c r="Q270" s="5"/>
      <c r="R270" s="5"/>
      <c r="S270" s="5"/>
    </row>
    <row r="271" spans="1:24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5"/>
      <c r="N271" s="5"/>
      <c r="O271" s="5"/>
      <c r="P271" s="5"/>
      <c r="Q271" s="5"/>
      <c r="R271" s="5"/>
      <c r="S271" s="5"/>
    </row>
    <row r="272" spans="1:24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5" spans="15:19" x14ac:dyDescent="0.2">
      <c r="O275" s="11" t="s">
        <v>12</v>
      </c>
      <c r="P275" s="5"/>
      <c r="Q275" s="6"/>
      <c r="R275" s="5"/>
      <c r="S275" s="6"/>
    </row>
    <row r="276" spans="15:19" x14ac:dyDescent="0.2">
      <c r="O276" s="5" t="s">
        <v>11</v>
      </c>
      <c r="P276" s="5"/>
      <c r="Q276" s="6" t="s">
        <v>11</v>
      </c>
      <c r="R276" s="5"/>
      <c r="S276" s="6" t="s">
        <v>8</v>
      </c>
    </row>
    <row r="277" spans="15:19" x14ac:dyDescent="0.2">
      <c r="O277" s="5" t="s">
        <v>7</v>
      </c>
      <c r="P277" s="5"/>
      <c r="Q277" s="6" t="s">
        <v>13</v>
      </c>
      <c r="R277" s="5"/>
      <c r="S277" s="6" t="s">
        <v>14</v>
      </c>
    </row>
    <row r="278" spans="15:19" x14ac:dyDescent="0.2">
      <c r="O278" s="156"/>
      <c r="P278" s="12"/>
      <c r="Q278" s="13"/>
      <c r="R278" s="12"/>
      <c r="S278" s="142"/>
    </row>
  </sheetData>
  <mergeCells count="1">
    <mergeCell ref="W31:W32"/>
  </mergeCells>
  <phoneticPr fontId="13" type="noConversion"/>
  <pageMargins left="0.53" right="0.83" top="0.42" bottom="0.51" header="0.27" footer="0.5"/>
  <pageSetup paperSize="5" scale="80" orientation="landscape" r:id="rId1"/>
  <headerFooter alignWithMargins="0">
    <oddHeader>&amp;CLINCOLN COUNTY&amp;R&amp;D</oddHeader>
  </headerFooter>
  <rowBreaks count="1" manualBreakCount="1">
    <brk id="4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1"/>
  <sheetViews>
    <sheetView tabSelected="1" topLeftCell="A10" zoomScaleNormal="100" workbookViewId="0">
      <selection activeCell="P15" sqref="P15"/>
    </sheetView>
  </sheetViews>
  <sheetFormatPr defaultRowHeight="12.75" x14ac:dyDescent="0.2"/>
  <cols>
    <col min="1" max="1" width="12.7109375" customWidth="1"/>
    <col min="2" max="2" width="1.42578125" customWidth="1"/>
    <col min="3" max="3" width="36.7109375" customWidth="1"/>
    <col min="4" max="4" width="0.7109375" customWidth="1"/>
    <col min="5" max="5" width="38" customWidth="1"/>
    <col min="6" max="6" width="0.85546875" customWidth="1"/>
    <col min="7" max="7" width="40.42578125" customWidth="1"/>
    <col min="8" max="8" width="0.7109375" customWidth="1"/>
    <col min="9" max="9" width="8.85546875" customWidth="1"/>
    <col min="10" max="10" width="0.5703125" customWidth="1"/>
    <col min="11" max="11" width="11.28515625" bestFit="1" customWidth="1"/>
    <col min="12" max="12" width="0.85546875" customWidth="1"/>
    <col min="13" max="13" width="6.7109375" customWidth="1"/>
    <col min="14" max="14" width="0.7109375" customWidth="1"/>
    <col min="16" max="16" width="2.28515625" customWidth="1"/>
    <col min="17" max="17" width="11.7109375" bestFit="1" customWidth="1"/>
    <col min="18" max="18" width="0.7109375" customWidth="1"/>
    <col min="20" max="20" width="0.5703125" customWidth="1"/>
    <col min="21" max="21" width="9.85546875" customWidth="1"/>
    <col min="22" max="22" width="0.7109375" customWidth="1"/>
    <col min="23" max="23" width="7.7109375" customWidth="1"/>
  </cols>
  <sheetData>
    <row r="1" spans="1:21" x14ac:dyDescent="0.2">
      <c r="A1" t="s">
        <v>10</v>
      </c>
    </row>
    <row r="2" spans="1:21" x14ac:dyDescent="0.2">
      <c r="A2" t="s">
        <v>10</v>
      </c>
    </row>
    <row r="3" spans="1:21" x14ac:dyDescent="0.2">
      <c r="A3" s="1" t="s">
        <v>55</v>
      </c>
      <c r="F3" s="28" t="s">
        <v>32</v>
      </c>
    </row>
    <row r="5" spans="1:21" ht="13.5" thickBot="1" x14ac:dyDescent="0.25">
      <c r="A5" s="17" t="s">
        <v>0</v>
      </c>
      <c r="B5" s="18"/>
      <c r="C5" s="17" t="s">
        <v>1</v>
      </c>
      <c r="D5" s="17"/>
      <c r="E5" s="17" t="s">
        <v>2</v>
      </c>
      <c r="F5" s="17"/>
      <c r="G5" s="17" t="s">
        <v>3</v>
      </c>
      <c r="H5" s="17"/>
      <c r="I5" s="17" t="s">
        <v>42</v>
      </c>
      <c r="J5" s="17"/>
      <c r="K5" s="17" t="s">
        <v>5</v>
      </c>
      <c r="L5" s="17"/>
      <c r="M5" s="17" t="s">
        <v>6</v>
      </c>
      <c r="N5" s="17"/>
      <c r="O5" s="17" t="s">
        <v>7</v>
      </c>
      <c r="P5" s="19"/>
      <c r="Q5" s="17" t="s">
        <v>8</v>
      </c>
      <c r="R5" s="18"/>
      <c r="S5" s="17" t="s">
        <v>9</v>
      </c>
    </row>
    <row r="6" spans="1:21" ht="27" customHeight="1" x14ac:dyDescent="0.2">
      <c r="A6" s="122">
        <v>338320300117</v>
      </c>
      <c r="B6" s="4"/>
      <c r="C6" s="4" t="s">
        <v>60</v>
      </c>
      <c r="D6" s="4"/>
      <c r="E6" s="4" t="s">
        <v>61</v>
      </c>
      <c r="F6" s="4"/>
      <c r="G6" s="4" t="s">
        <v>62</v>
      </c>
      <c r="H6" s="4"/>
      <c r="I6" s="186">
        <v>349533</v>
      </c>
      <c r="J6" s="186"/>
      <c r="K6" s="205">
        <v>43101</v>
      </c>
      <c r="L6" s="132"/>
      <c r="M6" s="121" t="s">
        <v>63</v>
      </c>
      <c r="N6" s="129"/>
      <c r="O6" s="195">
        <v>40</v>
      </c>
      <c r="P6" s="129"/>
      <c r="Q6" s="136">
        <v>110000</v>
      </c>
      <c r="R6" s="129"/>
      <c r="S6" s="143">
        <f>SUM(Q6/O6)</f>
        <v>2750</v>
      </c>
    </row>
    <row r="7" spans="1:21" ht="29.25" customHeight="1" x14ac:dyDescent="0.2">
      <c r="A7" s="222" t="s">
        <v>70</v>
      </c>
      <c r="B7" s="4"/>
      <c r="C7" s="223" t="s">
        <v>71</v>
      </c>
      <c r="D7" s="4"/>
      <c r="E7" s="96" t="s">
        <v>72</v>
      </c>
      <c r="F7" s="4"/>
      <c r="G7" s="223" t="s">
        <v>73</v>
      </c>
      <c r="H7" s="4"/>
      <c r="I7" s="229" t="s">
        <v>74</v>
      </c>
      <c r="J7" s="186"/>
      <c r="K7" s="225">
        <v>43101</v>
      </c>
      <c r="L7" s="186"/>
      <c r="M7" s="190" t="s">
        <v>63</v>
      </c>
      <c r="N7" s="4"/>
      <c r="O7" s="226">
        <v>318</v>
      </c>
      <c r="P7" s="4"/>
      <c r="Q7" s="227">
        <v>125000</v>
      </c>
      <c r="R7" s="4"/>
      <c r="S7" s="228">
        <f>SUM(Q7/O7)</f>
        <v>393.0817610062893</v>
      </c>
      <c r="T7" s="89"/>
      <c r="U7" s="89"/>
    </row>
    <row r="8" spans="1:21" ht="43.5" customHeight="1" x14ac:dyDescent="0.2">
      <c r="A8" s="222" t="s">
        <v>84</v>
      </c>
      <c r="B8" s="4"/>
      <c r="C8" s="223" t="s">
        <v>80</v>
      </c>
      <c r="D8" s="4"/>
      <c r="E8" s="223" t="s">
        <v>82</v>
      </c>
      <c r="F8" s="4"/>
      <c r="G8" s="223" t="s">
        <v>81</v>
      </c>
      <c r="H8" s="4"/>
      <c r="I8" s="224" t="s">
        <v>83</v>
      </c>
      <c r="J8" s="186"/>
      <c r="K8" s="225">
        <v>43101</v>
      </c>
      <c r="L8" s="186"/>
      <c r="M8" s="190" t="s">
        <v>79</v>
      </c>
      <c r="N8" s="4"/>
      <c r="O8" s="226">
        <v>480</v>
      </c>
      <c r="P8" s="4"/>
      <c r="Q8" s="227">
        <v>198400</v>
      </c>
      <c r="R8" s="4"/>
      <c r="S8" s="228">
        <f>SUM(Q8/O8)</f>
        <v>413.33333333333331</v>
      </c>
      <c r="T8" s="89"/>
      <c r="U8" s="89"/>
    </row>
    <row r="9" spans="1:21" ht="42.75" customHeight="1" x14ac:dyDescent="0.2">
      <c r="A9" s="190">
        <v>363714100068</v>
      </c>
      <c r="B9" s="202"/>
      <c r="C9" s="193" t="s">
        <v>86</v>
      </c>
      <c r="D9" s="202"/>
      <c r="E9" s="223" t="s">
        <v>82</v>
      </c>
      <c r="F9" s="202"/>
      <c r="G9" s="202" t="s">
        <v>87</v>
      </c>
      <c r="H9" s="202"/>
      <c r="I9" s="241" t="s">
        <v>88</v>
      </c>
      <c r="J9" s="202"/>
      <c r="K9" s="254">
        <v>43101</v>
      </c>
      <c r="L9" s="186"/>
      <c r="M9" s="186" t="s">
        <v>79</v>
      </c>
      <c r="N9" s="219"/>
      <c r="O9" s="253">
        <v>1920</v>
      </c>
      <c r="P9" s="255"/>
      <c r="Q9" s="187">
        <v>726100</v>
      </c>
      <c r="R9" s="255"/>
      <c r="S9" s="200">
        <f t="shared" ref="S9:S23" si="0">Q9/O9</f>
        <v>378.17708333333331</v>
      </c>
      <c r="T9" s="89"/>
      <c r="U9" s="89"/>
    </row>
    <row r="10" spans="1:21" ht="35.25" customHeight="1" x14ac:dyDescent="0.2">
      <c r="A10" s="222">
        <v>358127100012</v>
      </c>
      <c r="B10" s="4"/>
      <c r="C10" s="223" t="s">
        <v>96</v>
      </c>
      <c r="D10" s="4"/>
      <c r="E10" s="96" t="s">
        <v>97</v>
      </c>
      <c r="F10" s="4"/>
      <c r="G10" s="96" t="s">
        <v>98</v>
      </c>
      <c r="H10" s="4"/>
      <c r="I10" s="229" t="s">
        <v>99</v>
      </c>
      <c r="J10" s="186"/>
      <c r="K10" s="225">
        <v>43101</v>
      </c>
      <c r="L10" s="186"/>
      <c r="M10" s="190" t="s">
        <v>63</v>
      </c>
      <c r="N10" s="4"/>
      <c r="O10" s="226">
        <v>320</v>
      </c>
      <c r="P10" s="4"/>
      <c r="Q10" s="227">
        <v>98800</v>
      </c>
      <c r="R10" s="4"/>
      <c r="S10" s="200">
        <f t="shared" si="0"/>
        <v>308.75</v>
      </c>
      <c r="T10" s="89"/>
      <c r="U10" s="89"/>
    </row>
    <row r="11" spans="1:21" ht="33" customHeight="1" x14ac:dyDescent="0.2">
      <c r="A11" s="222" t="s">
        <v>100</v>
      </c>
      <c r="B11" s="4"/>
      <c r="C11" s="223" t="s">
        <v>101</v>
      </c>
      <c r="D11" s="4"/>
      <c r="E11" s="96" t="s">
        <v>102</v>
      </c>
      <c r="F11" s="4"/>
      <c r="G11" s="223" t="s">
        <v>103</v>
      </c>
      <c r="H11" s="4"/>
      <c r="I11" s="224" t="s">
        <v>104</v>
      </c>
      <c r="J11" s="186"/>
      <c r="K11" s="225">
        <v>43101</v>
      </c>
      <c r="L11" s="186"/>
      <c r="M11" s="190" t="s">
        <v>79</v>
      </c>
      <c r="N11" s="4"/>
      <c r="O11" s="226">
        <v>404</v>
      </c>
      <c r="P11" s="4"/>
      <c r="Q11" s="227">
        <v>60600</v>
      </c>
      <c r="R11" s="4"/>
      <c r="S11" s="200">
        <f t="shared" si="0"/>
        <v>150</v>
      </c>
      <c r="T11" s="89"/>
      <c r="U11" s="89"/>
    </row>
    <row r="12" spans="1:21" ht="22.5" customHeight="1" x14ac:dyDescent="0.2">
      <c r="A12" s="222">
        <v>337105400039</v>
      </c>
      <c r="B12" s="89"/>
      <c r="C12" s="223" t="s">
        <v>109</v>
      </c>
      <c r="D12" s="89"/>
      <c r="E12" s="96" t="s">
        <v>110</v>
      </c>
      <c r="F12" s="4"/>
      <c r="G12" s="130" t="s">
        <v>111</v>
      </c>
      <c r="H12" s="4"/>
      <c r="I12" s="229" t="s">
        <v>112</v>
      </c>
      <c r="J12" s="186"/>
      <c r="K12" s="225">
        <v>43132</v>
      </c>
      <c r="L12" s="186"/>
      <c r="M12" s="190" t="s">
        <v>63</v>
      </c>
      <c r="N12" s="4"/>
      <c r="O12" s="226">
        <v>79.900000000000006</v>
      </c>
      <c r="P12" s="4"/>
      <c r="Q12" s="227">
        <v>20000</v>
      </c>
      <c r="R12" s="4"/>
      <c r="S12" s="200">
        <f t="shared" si="0"/>
        <v>250.31289111389233</v>
      </c>
      <c r="T12" s="89"/>
      <c r="U12" s="89" t="s">
        <v>113</v>
      </c>
    </row>
    <row r="13" spans="1:21" ht="23.25" customHeight="1" x14ac:dyDescent="0.2">
      <c r="A13" s="222">
        <v>3375105100040</v>
      </c>
      <c r="B13" s="4"/>
      <c r="C13" s="223" t="s">
        <v>114</v>
      </c>
      <c r="D13" s="4"/>
      <c r="E13" s="223" t="s">
        <v>110</v>
      </c>
      <c r="F13" s="4"/>
      <c r="G13" s="223" t="s">
        <v>115</v>
      </c>
      <c r="H13" s="4"/>
      <c r="I13" s="224" t="s">
        <v>116</v>
      </c>
      <c r="J13" s="186"/>
      <c r="K13" s="225">
        <v>43132</v>
      </c>
      <c r="L13" s="186"/>
      <c r="M13" s="190" t="s">
        <v>63</v>
      </c>
      <c r="N13" s="4"/>
      <c r="O13" s="226">
        <v>79.900000000000006</v>
      </c>
      <c r="P13" s="4"/>
      <c r="Q13" s="227">
        <v>20000</v>
      </c>
      <c r="R13" s="4"/>
      <c r="S13" s="200">
        <f t="shared" si="0"/>
        <v>250.31289111389233</v>
      </c>
      <c r="T13" s="89"/>
      <c r="U13" s="89" t="s">
        <v>113</v>
      </c>
    </row>
    <row r="14" spans="1:21" ht="19.5" customHeight="1" x14ac:dyDescent="0.2">
      <c r="A14" s="190">
        <v>330902200090</v>
      </c>
      <c r="B14" s="4"/>
      <c r="C14" s="96" t="s">
        <v>125</v>
      </c>
      <c r="D14" s="4"/>
      <c r="E14" s="223" t="s">
        <v>126</v>
      </c>
      <c r="F14" s="4"/>
      <c r="G14" s="96" t="s">
        <v>127</v>
      </c>
      <c r="H14" s="4"/>
      <c r="I14" s="224" t="s">
        <v>128</v>
      </c>
      <c r="J14" s="186"/>
      <c r="K14" s="225">
        <v>43132</v>
      </c>
      <c r="L14" s="186"/>
      <c r="M14" s="190" t="s">
        <v>69</v>
      </c>
      <c r="N14" s="4"/>
      <c r="O14" s="226">
        <v>162</v>
      </c>
      <c r="P14" s="4"/>
      <c r="Q14" s="227">
        <v>57500</v>
      </c>
      <c r="R14" s="4"/>
      <c r="S14" s="228">
        <f t="shared" si="0"/>
        <v>354.93827160493828</v>
      </c>
      <c r="T14" s="89"/>
      <c r="U14" s="89"/>
    </row>
    <row r="15" spans="1:21" ht="24" customHeight="1" x14ac:dyDescent="0.2">
      <c r="A15" s="122">
        <v>285105100105</v>
      </c>
      <c r="B15" s="129"/>
      <c r="C15" s="128" t="s">
        <v>129</v>
      </c>
      <c r="D15" s="129"/>
      <c r="E15" s="128" t="s">
        <v>130</v>
      </c>
      <c r="F15" s="129"/>
      <c r="G15" s="130" t="s">
        <v>131</v>
      </c>
      <c r="H15" s="129"/>
      <c r="I15" s="196" t="s">
        <v>132</v>
      </c>
      <c r="J15" s="132"/>
      <c r="K15" s="133">
        <v>43132</v>
      </c>
      <c r="L15" s="132"/>
      <c r="M15" s="121" t="s">
        <v>69</v>
      </c>
      <c r="N15" s="129"/>
      <c r="O15" s="195">
        <v>860.16</v>
      </c>
      <c r="P15" s="129"/>
      <c r="Q15" s="136">
        <v>360064</v>
      </c>
      <c r="R15" s="129"/>
      <c r="S15" s="143">
        <f t="shared" si="0"/>
        <v>418.60119047619048</v>
      </c>
      <c r="U15" s="2"/>
    </row>
    <row r="16" spans="1:21" ht="18" customHeight="1" x14ac:dyDescent="0.2">
      <c r="A16" s="122">
        <v>358329100095</v>
      </c>
      <c r="B16" s="129"/>
      <c r="C16" s="128" t="s">
        <v>140</v>
      </c>
      <c r="D16" s="129"/>
      <c r="E16" s="128" t="s">
        <v>141</v>
      </c>
      <c r="F16" s="129"/>
      <c r="G16" s="128" t="s">
        <v>142</v>
      </c>
      <c r="H16" s="129"/>
      <c r="I16" s="196" t="s">
        <v>143</v>
      </c>
      <c r="J16" s="132"/>
      <c r="K16" s="133">
        <v>43160</v>
      </c>
      <c r="L16" s="132"/>
      <c r="M16" s="121" t="s">
        <v>63</v>
      </c>
      <c r="N16" s="129"/>
      <c r="O16" s="195">
        <v>560</v>
      </c>
      <c r="P16" s="129"/>
      <c r="Q16" s="136">
        <v>266000</v>
      </c>
      <c r="R16" s="129"/>
      <c r="S16" s="143">
        <f t="shared" si="0"/>
        <v>475</v>
      </c>
      <c r="U16" s="2"/>
    </row>
    <row r="17" spans="1:21" ht="30.75" customHeight="1" x14ac:dyDescent="0.2">
      <c r="A17" s="122">
        <v>284702100049</v>
      </c>
      <c r="B17" s="129"/>
      <c r="C17" s="128" t="s">
        <v>148</v>
      </c>
      <c r="D17" s="129"/>
      <c r="E17" s="128" t="s">
        <v>149</v>
      </c>
      <c r="F17" s="129"/>
      <c r="G17" s="130" t="s">
        <v>150</v>
      </c>
      <c r="H17" s="129"/>
      <c r="I17" s="131" t="s">
        <v>151</v>
      </c>
      <c r="J17" s="132"/>
      <c r="K17" s="133">
        <v>43221</v>
      </c>
      <c r="L17" s="132"/>
      <c r="M17" s="121" t="s">
        <v>69</v>
      </c>
      <c r="N17" s="129"/>
      <c r="O17" s="195">
        <v>454</v>
      </c>
      <c r="P17" s="129"/>
      <c r="Q17" s="136">
        <v>136200</v>
      </c>
      <c r="R17" s="129"/>
      <c r="S17" s="143">
        <f t="shared" si="0"/>
        <v>300</v>
      </c>
      <c r="U17" s="89" t="s">
        <v>113</v>
      </c>
    </row>
    <row r="18" spans="1:21" ht="18.75" customHeight="1" x14ac:dyDescent="0.2">
      <c r="A18" s="122">
        <v>285307100137</v>
      </c>
      <c r="B18" s="129"/>
      <c r="C18" s="128" t="s">
        <v>152</v>
      </c>
      <c r="D18" s="129"/>
      <c r="E18" s="130" t="s">
        <v>153</v>
      </c>
      <c r="F18" s="129"/>
      <c r="G18" s="130" t="s">
        <v>154</v>
      </c>
      <c r="H18" s="129"/>
      <c r="I18" s="131" t="s">
        <v>155</v>
      </c>
      <c r="J18" s="132"/>
      <c r="K18" s="133">
        <v>43221</v>
      </c>
      <c r="L18" s="132"/>
      <c r="M18" s="121" t="s">
        <v>53</v>
      </c>
      <c r="N18" s="129"/>
      <c r="O18" s="197">
        <v>35.090000000000003</v>
      </c>
      <c r="P18" s="129"/>
      <c r="Q18" s="136">
        <v>36300</v>
      </c>
      <c r="R18" s="129"/>
      <c r="S18" s="143">
        <f t="shared" si="0"/>
        <v>1034.4827586206895</v>
      </c>
      <c r="T18" s="51"/>
      <c r="U18" s="119"/>
    </row>
    <row r="19" spans="1:21" ht="18.75" customHeight="1" x14ac:dyDescent="0.2">
      <c r="A19" s="122">
        <v>358106100002</v>
      </c>
      <c r="B19" s="129"/>
      <c r="C19" s="128" t="s">
        <v>195</v>
      </c>
      <c r="D19" s="129"/>
      <c r="E19" s="130" t="s">
        <v>196</v>
      </c>
      <c r="F19" s="129"/>
      <c r="G19" s="130" t="s">
        <v>98</v>
      </c>
      <c r="H19" s="129"/>
      <c r="I19" s="131" t="s">
        <v>197</v>
      </c>
      <c r="J19" s="132"/>
      <c r="K19" s="133">
        <v>43252</v>
      </c>
      <c r="L19" s="132"/>
      <c r="M19" s="121" t="s">
        <v>63</v>
      </c>
      <c r="N19" s="129"/>
      <c r="O19" s="197">
        <v>214</v>
      </c>
      <c r="P19" s="129"/>
      <c r="Q19" s="136">
        <v>64200</v>
      </c>
      <c r="R19" s="129"/>
      <c r="S19" s="143">
        <f t="shared" si="0"/>
        <v>300</v>
      </c>
      <c r="T19" s="51"/>
      <c r="U19" s="119"/>
    </row>
    <row r="20" spans="1:21" ht="42" customHeight="1" x14ac:dyDescent="0.2">
      <c r="A20" s="122" t="s">
        <v>210</v>
      </c>
      <c r="B20" s="129"/>
      <c r="C20" s="128" t="s">
        <v>211</v>
      </c>
      <c r="D20" s="129"/>
      <c r="E20" s="128" t="s">
        <v>207</v>
      </c>
      <c r="F20" s="129"/>
      <c r="G20" s="128" t="s">
        <v>208</v>
      </c>
      <c r="H20" s="129"/>
      <c r="I20" s="196" t="s">
        <v>209</v>
      </c>
      <c r="J20" s="132"/>
      <c r="K20" s="133">
        <v>43313</v>
      </c>
      <c r="L20" s="132"/>
      <c r="M20" s="121" t="s">
        <v>69</v>
      </c>
      <c r="N20" s="129"/>
      <c r="O20" s="195">
        <v>144</v>
      </c>
      <c r="P20" s="129"/>
      <c r="Q20" s="136">
        <v>91440</v>
      </c>
      <c r="R20" s="129"/>
      <c r="S20" s="143">
        <f t="shared" si="0"/>
        <v>635</v>
      </c>
    </row>
    <row r="21" spans="1:21" ht="18.75" customHeight="1" x14ac:dyDescent="0.2">
      <c r="A21" s="122">
        <v>338306200004</v>
      </c>
      <c r="B21" s="129"/>
      <c r="C21" s="128" t="s">
        <v>232</v>
      </c>
      <c r="D21" s="129"/>
      <c r="E21" s="128" t="s">
        <v>233</v>
      </c>
      <c r="F21" s="129"/>
      <c r="G21" s="130" t="s">
        <v>234</v>
      </c>
      <c r="H21" s="129"/>
      <c r="I21" s="196" t="s">
        <v>235</v>
      </c>
      <c r="J21" s="132"/>
      <c r="K21" s="133">
        <v>43313</v>
      </c>
      <c r="L21" s="132"/>
      <c r="M21" s="121" t="s">
        <v>63</v>
      </c>
      <c r="N21" s="129"/>
      <c r="O21" s="195">
        <v>344</v>
      </c>
      <c r="P21" s="129"/>
      <c r="Q21" s="136">
        <v>184000</v>
      </c>
      <c r="R21" s="129"/>
      <c r="S21" s="143">
        <f t="shared" si="0"/>
        <v>534.88372093023258</v>
      </c>
      <c r="U21" s="2"/>
    </row>
    <row r="22" spans="1:21" x14ac:dyDescent="0.2">
      <c r="A22" s="122">
        <v>285108300108</v>
      </c>
      <c r="B22" s="129"/>
      <c r="C22" s="128" t="s">
        <v>260</v>
      </c>
      <c r="D22" s="129"/>
      <c r="E22" s="128" t="s">
        <v>261</v>
      </c>
      <c r="F22" s="129"/>
      <c r="G22" s="130" t="s">
        <v>262</v>
      </c>
      <c r="H22" s="129"/>
      <c r="I22" s="196" t="s">
        <v>263</v>
      </c>
      <c r="J22" s="132"/>
      <c r="K22" s="133">
        <v>43405</v>
      </c>
      <c r="L22" s="132"/>
      <c r="M22" s="121" t="s">
        <v>69</v>
      </c>
      <c r="N22" s="129"/>
      <c r="O22" s="195">
        <v>80</v>
      </c>
      <c r="P22" s="129"/>
      <c r="Q22" s="136">
        <v>68000</v>
      </c>
      <c r="R22" s="129"/>
      <c r="S22" s="143">
        <f t="shared" si="0"/>
        <v>850</v>
      </c>
    </row>
    <row r="23" spans="1:21" x14ac:dyDescent="0.2">
      <c r="A23" s="121">
        <v>285307100137</v>
      </c>
      <c r="B23" s="129"/>
      <c r="C23" s="130" t="s">
        <v>152</v>
      </c>
      <c r="D23" s="129"/>
      <c r="E23" s="130" t="s">
        <v>154</v>
      </c>
      <c r="F23" s="129"/>
      <c r="G23" s="130" t="s">
        <v>275</v>
      </c>
      <c r="H23" s="129"/>
      <c r="I23" s="131" t="s">
        <v>276</v>
      </c>
      <c r="J23" s="132"/>
      <c r="K23" s="133">
        <v>43435</v>
      </c>
      <c r="L23" s="132"/>
      <c r="M23" s="121" t="s">
        <v>53</v>
      </c>
      <c r="N23" s="129"/>
      <c r="O23" s="195">
        <v>35.090000000000003</v>
      </c>
      <c r="P23" s="129"/>
      <c r="Q23" s="136">
        <v>37300</v>
      </c>
      <c r="R23" s="129"/>
      <c r="S23" s="143">
        <f t="shared" si="0"/>
        <v>1062.9809062410943</v>
      </c>
      <c r="U23" s="119"/>
    </row>
    <row r="24" spans="1:21" x14ac:dyDescent="0.2">
      <c r="A24" s="121"/>
      <c r="B24" s="129"/>
      <c r="C24" s="128"/>
      <c r="D24" s="129"/>
      <c r="E24" s="128"/>
      <c r="F24" s="129"/>
      <c r="G24" s="130"/>
      <c r="H24" s="129"/>
      <c r="I24" s="131"/>
      <c r="J24" s="132"/>
      <c r="K24" s="133"/>
      <c r="L24" s="132"/>
      <c r="M24" s="121"/>
      <c r="N24" s="129"/>
      <c r="O24" s="195"/>
      <c r="P24" s="129"/>
      <c r="Q24" s="198"/>
      <c r="R24" s="129"/>
      <c r="S24" s="143"/>
      <c r="U24" s="119"/>
    </row>
    <row r="25" spans="1:21" x14ac:dyDescent="0.2">
      <c r="A25" s="121"/>
      <c r="B25" s="129"/>
      <c r="C25" s="128"/>
      <c r="D25" s="129"/>
      <c r="E25" s="130"/>
      <c r="F25" s="129"/>
      <c r="G25" s="130"/>
      <c r="H25" s="129"/>
      <c r="I25" s="196"/>
      <c r="J25" s="132"/>
      <c r="K25" s="133"/>
      <c r="L25" s="132"/>
      <c r="M25" s="121"/>
      <c r="N25" s="129"/>
      <c r="O25" s="195"/>
      <c r="P25" s="129"/>
      <c r="Q25" s="198"/>
      <c r="R25" s="129"/>
      <c r="S25" s="143"/>
      <c r="U25" s="119"/>
    </row>
    <row r="26" spans="1:21" x14ac:dyDescent="0.2">
      <c r="A26" s="122"/>
      <c r="B26" s="129"/>
      <c r="C26" s="128"/>
      <c r="D26" s="129"/>
      <c r="E26" s="130"/>
      <c r="F26" s="129"/>
      <c r="G26" s="130"/>
      <c r="H26" s="129"/>
      <c r="I26" s="196"/>
      <c r="J26" s="132"/>
      <c r="K26" s="133"/>
      <c r="L26" s="132"/>
      <c r="M26" s="121"/>
      <c r="N26" s="129"/>
      <c r="O26" s="195"/>
      <c r="P26" s="129"/>
      <c r="Q26" s="198"/>
      <c r="R26" s="129"/>
      <c r="S26" s="143"/>
      <c r="U26" s="119"/>
    </row>
    <row r="27" spans="1:21" x14ac:dyDescent="0.2">
      <c r="A27" s="121"/>
      <c r="B27" s="129"/>
      <c r="C27" s="130"/>
      <c r="D27" s="129"/>
      <c r="E27" s="130"/>
      <c r="F27" s="129"/>
      <c r="G27" s="130"/>
      <c r="H27" s="129"/>
      <c r="I27" s="131"/>
      <c r="J27" s="132"/>
      <c r="K27" s="133"/>
      <c r="L27" s="132"/>
      <c r="M27" s="121"/>
      <c r="N27" s="129"/>
      <c r="O27" s="195"/>
      <c r="P27" s="129"/>
      <c r="Q27" s="136"/>
      <c r="R27" s="129"/>
      <c r="S27" s="143"/>
    </row>
    <row r="28" spans="1:21" x14ac:dyDescent="0.2">
      <c r="A28" s="14"/>
      <c r="B28" s="3"/>
      <c r="C28" s="16"/>
      <c r="D28" s="3"/>
      <c r="E28" s="16"/>
      <c r="F28" s="3"/>
      <c r="G28" s="16"/>
      <c r="H28" s="3"/>
      <c r="I28" s="8"/>
      <c r="J28" s="5"/>
      <c r="K28" s="20"/>
      <c r="L28" s="5"/>
      <c r="M28" s="14"/>
      <c r="N28" s="3"/>
      <c r="O28" s="11" t="s">
        <v>12</v>
      </c>
      <c r="P28" s="5"/>
      <c r="Q28" s="6"/>
      <c r="R28" s="5"/>
      <c r="S28" s="6"/>
    </row>
    <row r="29" spans="1:21" x14ac:dyDescent="0.2">
      <c r="A29" s="62"/>
      <c r="B29" s="34"/>
      <c r="C29" s="34"/>
      <c r="D29" s="34"/>
      <c r="E29" s="70"/>
      <c r="F29" s="36"/>
      <c r="G29" s="70"/>
      <c r="H29" s="34"/>
      <c r="I29" s="36"/>
      <c r="J29" s="36"/>
      <c r="K29" s="108"/>
      <c r="L29" s="36"/>
      <c r="M29" s="36"/>
      <c r="N29" s="36"/>
      <c r="O29" s="5" t="s">
        <v>11</v>
      </c>
      <c r="P29" s="5"/>
      <c r="Q29" s="6" t="s">
        <v>11</v>
      </c>
      <c r="R29" s="5"/>
      <c r="S29" s="6" t="s">
        <v>8</v>
      </c>
    </row>
    <row r="30" spans="1:21" x14ac:dyDescent="0.2">
      <c r="A30" s="62"/>
      <c r="B30" s="34"/>
      <c r="C30" s="34"/>
      <c r="D30" s="34"/>
      <c r="E30" s="36"/>
      <c r="F30" s="36"/>
      <c r="G30" s="70"/>
      <c r="H30" s="34"/>
      <c r="I30" s="36"/>
      <c r="J30" s="36"/>
      <c r="K30" s="108"/>
      <c r="L30" s="36"/>
      <c r="M30" s="36"/>
      <c r="N30" s="36"/>
      <c r="O30" s="5" t="s">
        <v>7</v>
      </c>
      <c r="P30" s="5"/>
      <c r="Q30" s="6" t="s">
        <v>13</v>
      </c>
      <c r="R30" s="5"/>
      <c r="S30" s="6" t="s">
        <v>14</v>
      </c>
    </row>
    <row r="31" spans="1:21" x14ac:dyDescent="0.2">
      <c r="A31" s="62"/>
      <c r="B31" s="34"/>
      <c r="C31" s="34"/>
      <c r="D31" s="34"/>
      <c r="E31" s="70"/>
      <c r="F31" s="36"/>
      <c r="G31" s="70"/>
      <c r="H31" s="34"/>
      <c r="I31" s="36"/>
      <c r="J31" s="36"/>
      <c r="K31" s="108"/>
      <c r="L31" s="36"/>
      <c r="M31" s="36"/>
      <c r="N31" s="36"/>
      <c r="O31" s="114">
        <f>SUM(O6:O27)</f>
        <v>6530.14</v>
      </c>
      <c r="P31" s="12"/>
      <c r="Q31" s="13">
        <f>SUM(Q6:Q27)</f>
        <v>2659904</v>
      </c>
      <c r="R31" s="12"/>
      <c r="S31" s="13">
        <f>Q31/O31</f>
        <v>407.32725485211648</v>
      </c>
    </row>
    <row r="32" spans="1:21" x14ac:dyDescent="0.2">
      <c r="A32" s="62"/>
      <c r="B32" s="34"/>
      <c r="C32" s="34"/>
      <c r="D32" s="34"/>
      <c r="E32" s="70"/>
      <c r="F32" s="36"/>
      <c r="G32" s="70"/>
      <c r="H32" s="34"/>
      <c r="I32" s="36"/>
      <c r="J32" s="36"/>
      <c r="K32" s="108"/>
      <c r="L32" s="36"/>
      <c r="M32" s="36"/>
      <c r="N32" s="36"/>
      <c r="O32" s="62"/>
      <c r="P32" s="36"/>
      <c r="Q32" s="109"/>
      <c r="R32" s="36"/>
      <c r="S32" s="13"/>
    </row>
    <row r="33" spans="1:21" x14ac:dyDescent="0.2">
      <c r="A33" s="111"/>
      <c r="B33" s="34"/>
      <c r="C33" s="107"/>
      <c r="D33" s="34"/>
      <c r="E33" s="112"/>
      <c r="F33" s="36"/>
      <c r="G33" s="70"/>
      <c r="H33" s="34"/>
      <c r="I33" s="36"/>
      <c r="J33" s="36"/>
      <c r="K33" s="108"/>
      <c r="L33" s="36"/>
      <c r="M33" s="36"/>
      <c r="N33" s="36"/>
      <c r="O33" s="62"/>
      <c r="P33" s="36"/>
      <c r="Q33" s="109"/>
      <c r="R33" s="36"/>
      <c r="S33" s="13"/>
    </row>
    <row r="34" spans="1:21" x14ac:dyDescent="0.2">
      <c r="A34" s="111"/>
      <c r="B34" s="34"/>
      <c r="C34" s="107"/>
      <c r="D34" s="34"/>
      <c r="E34" s="112"/>
      <c r="F34" s="36"/>
      <c r="G34" s="70"/>
      <c r="H34" s="34"/>
      <c r="I34" s="36"/>
      <c r="J34" s="36"/>
      <c r="K34" s="108"/>
      <c r="L34" s="36"/>
      <c r="M34" s="36"/>
      <c r="N34" s="36"/>
      <c r="O34" s="62"/>
      <c r="P34" s="36"/>
      <c r="Q34" s="109"/>
      <c r="R34" s="36"/>
      <c r="S34" s="13"/>
    </row>
    <row r="35" spans="1:21" x14ac:dyDescent="0.2">
      <c r="A35" s="62"/>
      <c r="B35" s="34"/>
      <c r="C35" s="34"/>
      <c r="D35" s="34"/>
      <c r="E35" s="36"/>
      <c r="F35" s="36"/>
      <c r="G35" s="70"/>
      <c r="H35" s="34"/>
      <c r="I35" s="36"/>
      <c r="J35" s="36"/>
      <c r="K35" s="108"/>
      <c r="L35" s="36"/>
      <c r="M35" s="36"/>
      <c r="N35" s="36"/>
      <c r="O35" s="62"/>
      <c r="P35" s="36"/>
      <c r="Q35" s="113"/>
      <c r="R35" s="36"/>
      <c r="S35" s="13"/>
    </row>
    <row r="36" spans="1:21" x14ac:dyDescent="0.2">
      <c r="A36" s="62"/>
      <c r="B36" s="34"/>
      <c r="C36" s="34"/>
      <c r="D36" s="34"/>
      <c r="E36" s="36"/>
      <c r="F36" s="36"/>
      <c r="G36" s="70"/>
      <c r="H36" s="34"/>
      <c r="I36" s="36"/>
      <c r="J36" s="36"/>
      <c r="K36" s="108"/>
      <c r="L36" s="36"/>
      <c r="M36" s="36"/>
      <c r="N36" s="36"/>
      <c r="O36" s="62"/>
      <c r="P36" s="36"/>
      <c r="Q36" s="113"/>
      <c r="R36" s="36"/>
      <c r="S36" s="13"/>
    </row>
    <row r="37" spans="1:21" x14ac:dyDescent="0.2">
      <c r="A37" s="62"/>
      <c r="B37" s="34"/>
      <c r="C37" s="34"/>
      <c r="D37" s="34"/>
      <c r="E37" s="70"/>
      <c r="F37" s="36"/>
      <c r="G37" s="70"/>
      <c r="H37" s="34"/>
      <c r="I37" s="36"/>
      <c r="J37" s="36"/>
      <c r="K37" s="108"/>
      <c r="L37" s="36"/>
      <c r="M37" s="36"/>
      <c r="N37" s="36"/>
      <c r="O37" s="62"/>
      <c r="P37" s="36"/>
      <c r="Q37" s="113"/>
      <c r="R37" s="36"/>
      <c r="S37" s="13"/>
    </row>
    <row r="38" spans="1:21" x14ac:dyDescent="0.2">
      <c r="A38" s="62"/>
      <c r="B38" s="34"/>
      <c r="C38" s="34"/>
      <c r="D38" s="34"/>
      <c r="E38" s="70"/>
      <c r="F38" s="36"/>
      <c r="G38" s="70"/>
      <c r="H38" s="34"/>
      <c r="I38" s="36"/>
      <c r="J38" s="36"/>
      <c r="K38" s="108"/>
      <c r="L38" s="36"/>
      <c r="M38" s="36"/>
      <c r="N38" s="36"/>
      <c r="O38" s="62"/>
      <c r="P38" s="36"/>
      <c r="Q38" s="113"/>
      <c r="R38" s="36"/>
      <c r="S38" s="13"/>
    </row>
    <row r="39" spans="1:21" x14ac:dyDescent="0.2">
      <c r="A39" s="62"/>
      <c r="B39" s="34"/>
      <c r="C39" s="107"/>
      <c r="D39" s="34"/>
      <c r="E39" s="70"/>
      <c r="F39" s="36"/>
      <c r="G39" s="70"/>
      <c r="H39" s="34"/>
      <c r="I39" s="36"/>
      <c r="J39" s="36"/>
      <c r="K39" s="108"/>
      <c r="L39" s="36"/>
      <c r="M39" s="36"/>
      <c r="N39" s="36"/>
      <c r="O39" s="62"/>
      <c r="P39" s="36"/>
      <c r="Q39" s="113"/>
      <c r="R39" s="36"/>
      <c r="S39" s="13"/>
    </row>
    <row r="40" spans="1:21" x14ac:dyDescent="0.2">
      <c r="A40" s="62"/>
      <c r="B40" s="34"/>
      <c r="C40" s="107"/>
      <c r="D40" s="34"/>
      <c r="E40" s="70"/>
      <c r="F40" s="36"/>
      <c r="G40" s="70"/>
      <c r="H40" s="34"/>
      <c r="I40" s="36"/>
      <c r="J40" s="36"/>
      <c r="K40" s="108"/>
      <c r="L40" s="36"/>
      <c r="M40" s="36"/>
      <c r="N40" s="36"/>
      <c r="O40" s="62"/>
      <c r="P40" s="36"/>
      <c r="Q40" s="117"/>
      <c r="R40" s="36"/>
      <c r="S40" s="13"/>
    </row>
    <row r="41" spans="1:21" x14ac:dyDescent="0.2">
      <c r="A41" s="1" t="s">
        <v>55</v>
      </c>
      <c r="F41" s="28" t="s">
        <v>32</v>
      </c>
    </row>
    <row r="42" spans="1:21" x14ac:dyDescent="0.2">
      <c r="A42" s="89" t="s">
        <v>50</v>
      </c>
    </row>
    <row r="43" spans="1:21" ht="13.5" thickBot="1" x14ac:dyDescent="0.25">
      <c r="A43" s="17" t="s">
        <v>0</v>
      </c>
      <c r="B43" s="18"/>
      <c r="C43" s="17" t="s">
        <v>1</v>
      </c>
      <c r="D43" s="17"/>
      <c r="E43" s="17" t="s">
        <v>2</v>
      </c>
      <c r="F43" s="17"/>
      <c r="G43" s="17" t="s">
        <v>3</v>
      </c>
      <c r="H43" s="17"/>
      <c r="I43" s="17" t="s">
        <v>42</v>
      </c>
      <c r="J43" s="17"/>
      <c r="K43" s="17" t="s">
        <v>5</v>
      </c>
      <c r="L43" s="17"/>
      <c r="M43" s="17" t="s">
        <v>6</v>
      </c>
      <c r="N43" s="17"/>
      <c r="O43" s="17" t="s">
        <v>7</v>
      </c>
      <c r="P43" s="19"/>
      <c r="Q43" s="17" t="s">
        <v>8</v>
      </c>
      <c r="R43" s="18"/>
      <c r="S43" s="17" t="s">
        <v>9</v>
      </c>
    </row>
    <row r="44" spans="1:21" ht="192" x14ac:dyDescent="0.2">
      <c r="A44" s="122" t="s">
        <v>236</v>
      </c>
      <c r="B44" s="129"/>
      <c r="C44" s="128" t="s">
        <v>237</v>
      </c>
      <c r="D44" s="129"/>
      <c r="E44" s="128" t="s">
        <v>238</v>
      </c>
      <c r="F44" s="129"/>
      <c r="G44" s="130" t="s">
        <v>239</v>
      </c>
      <c r="H44" s="129"/>
      <c r="I44" s="196" t="s">
        <v>240</v>
      </c>
      <c r="J44" s="132"/>
      <c r="K44" s="133">
        <v>43344</v>
      </c>
      <c r="L44" s="132"/>
      <c r="M44" s="121" t="s">
        <v>69</v>
      </c>
      <c r="N44" s="129"/>
      <c r="O44" s="195">
        <v>1260.28</v>
      </c>
      <c r="P44" s="129"/>
      <c r="Q44" s="136">
        <v>420934</v>
      </c>
      <c r="R44" s="129"/>
      <c r="S44" s="143">
        <f t="shared" ref="S44" si="1">Q44/O44</f>
        <v>334.00038086774367</v>
      </c>
    </row>
    <row r="45" spans="1:21" x14ac:dyDescent="0.2">
      <c r="A45" s="95"/>
      <c r="B45" s="3"/>
      <c r="C45" s="116"/>
      <c r="D45" s="3"/>
      <c r="E45" s="3"/>
      <c r="F45" s="3"/>
      <c r="G45" s="3"/>
      <c r="H45" s="3"/>
      <c r="I45" s="5"/>
      <c r="J45" s="3"/>
      <c r="K45" s="57"/>
      <c r="L45" s="5"/>
      <c r="M45" s="5"/>
      <c r="N45" s="5"/>
      <c r="O45" s="5"/>
      <c r="P45" s="5"/>
      <c r="Q45" s="45"/>
      <c r="R45" s="5"/>
      <c r="S45" s="13"/>
      <c r="T45" s="3"/>
      <c r="U45" s="3"/>
    </row>
    <row r="46" spans="1:2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4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115"/>
      <c r="R49" s="34"/>
      <c r="S49" s="34"/>
      <c r="T49" s="3"/>
      <c r="U49" s="3"/>
    </row>
    <row r="50" spans="1:24" x14ac:dyDescent="0.2">
      <c r="A50" s="34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11" t="s">
        <v>12</v>
      </c>
      <c r="P50" s="5"/>
      <c r="Q50" s="6"/>
      <c r="R50" s="5"/>
      <c r="S50" s="6"/>
    </row>
    <row r="51" spans="1:24" x14ac:dyDescent="0.2">
      <c r="A51" s="34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5" t="s">
        <v>11</v>
      </c>
      <c r="P51" s="5"/>
      <c r="Q51" s="6" t="s">
        <v>11</v>
      </c>
      <c r="R51" s="5"/>
      <c r="S51" s="6" t="s">
        <v>8</v>
      </c>
    </row>
    <row r="52" spans="1:24" x14ac:dyDescent="0.2">
      <c r="A52" s="34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5" t="s">
        <v>7</v>
      </c>
      <c r="P52" s="5"/>
      <c r="Q52" s="6" t="s">
        <v>13</v>
      </c>
      <c r="R52" s="5"/>
      <c r="S52" s="6" t="s">
        <v>14</v>
      </c>
    </row>
    <row r="53" spans="1:24" x14ac:dyDescent="0.2">
      <c r="A53" s="34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114">
        <f>SUM(O44:O49)</f>
        <v>1260.28</v>
      </c>
      <c r="P53" s="12"/>
      <c r="Q53" s="13">
        <f>SUM(Q44:Q49)</f>
        <v>420934</v>
      </c>
      <c r="R53" s="12"/>
      <c r="S53" s="13">
        <f>Q53/O53</f>
        <v>334.00038086774367</v>
      </c>
    </row>
    <row r="54" spans="1:24" x14ac:dyDescent="0.2">
      <c r="A54" s="34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1:24" x14ac:dyDescent="0.2">
      <c r="A55" t="s">
        <v>10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24" x14ac:dyDescent="0.2">
      <c r="A56" s="1" t="s">
        <v>55</v>
      </c>
      <c r="F56" s="28" t="s">
        <v>32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24" x14ac:dyDescent="0.2">
      <c r="C57" s="68" t="s">
        <v>34</v>
      </c>
    </row>
    <row r="58" spans="1:24" ht="13.5" thickBot="1" x14ac:dyDescent="0.25">
      <c r="A58" s="17" t="s">
        <v>0</v>
      </c>
      <c r="B58" s="18"/>
      <c r="C58" s="17" t="s">
        <v>1</v>
      </c>
      <c r="D58" s="17"/>
      <c r="E58" s="17" t="s">
        <v>2</v>
      </c>
      <c r="F58" s="17"/>
      <c r="G58" s="17" t="s">
        <v>3</v>
      </c>
      <c r="H58" s="17"/>
      <c r="I58" s="17" t="s">
        <v>49</v>
      </c>
      <c r="J58" s="17"/>
      <c r="K58" s="17" t="s">
        <v>5</v>
      </c>
      <c r="L58" s="17"/>
      <c r="M58" s="17" t="s">
        <v>6</v>
      </c>
      <c r="N58" s="17"/>
      <c r="O58" s="17" t="s">
        <v>7</v>
      </c>
      <c r="P58" s="19"/>
      <c r="Q58" s="17" t="s">
        <v>8</v>
      </c>
      <c r="R58" s="18"/>
      <c r="S58" s="17" t="s">
        <v>9</v>
      </c>
      <c r="T58" s="18"/>
      <c r="U58" s="82" t="s">
        <v>46</v>
      </c>
      <c r="V58" s="43"/>
      <c r="W58" s="43" t="s">
        <v>22</v>
      </c>
    </row>
    <row r="59" spans="1:24" ht="13.5" thickBot="1" x14ac:dyDescent="0.25">
      <c r="A59" s="17"/>
      <c r="B59" s="18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9"/>
      <c r="Q59" s="17"/>
      <c r="R59" s="18"/>
      <c r="S59" s="17"/>
      <c r="T59" s="18"/>
      <c r="U59" s="82" t="s">
        <v>47</v>
      </c>
      <c r="V59" s="43"/>
      <c r="W59" s="43"/>
    </row>
    <row r="60" spans="1:24" ht="25.5" x14ac:dyDescent="0.2">
      <c r="A60" s="222">
        <v>279710200084</v>
      </c>
      <c r="B60" s="4"/>
      <c r="C60" s="223" t="s">
        <v>56</v>
      </c>
      <c r="D60" s="4"/>
      <c r="E60" s="96" t="s">
        <v>57</v>
      </c>
      <c r="F60" s="4"/>
      <c r="G60" s="223" t="s">
        <v>58</v>
      </c>
      <c r="H60" s="4"/>
      <c r="I60" s="224" t="s">
        <v>59</v>
      </c>
      <c r="J60" s="186"/>
      <c r="K60" s="225">
        <v>43101</v>
      </c>
      <c r="L60" s="186"/>
      <c r="M60" s="190" t="s">
        <v>53</v>
      </c>
      <c r="N60" s="4"/>
      <c r="O60" s="226">
        <v>40</v>
      </c>
      <c r="P60" s="4"/>
      <c r="Q60" s="227">
        <v>49900</v>
      </c>
      <c r="R60" s="4"/>
      <c r="S60" s="13">
        <f>SUM(Q60/O60)</f>
        <v>1247.5</v>
      </c>
      <c r="T60" s="186"/>
      <c r="U60" s="186">
        <v>2</v>
      </c>
      <c r="V60" s="186"/>
      <c r="W60" s="186">
        <v>1</v>
      </c>
      <c r="X60" s="89"/>
    </row>
    <row r="61" spans="1:24" ht="6.75" customHeight="1" x14ac:dyDescent="0.2">
      <c r="A61" s="222"/>
      <c r="B61" s="4"/>
      <c r="C61" s="223"/>
      <c r="D61" s="4"/>
      <c r="E61" s="96"/>
      <c r="F61" s="4"/>
      <c r="G61" s="223"/>
      <c r="H61" s="4"/>
      <c r="I61" s="224"/>
      <c r="J61" s="186"/>
      <c r="K61" s="225"/>
      <c r="L61" s="186"/>
      <c r="M61" s="190"/>
      <c r="N61" s="4"/>
      <c r="O61" s="226"/>
      <c r="P61" s="4"/>
      <c r="Q61" s="227"/>
      <c r="R61" s="4"/>
      <c r="S61" s="228"/>
      <c r="T61" s="186"/>
      <c r="U61" s="186"/>
      <c r="V61" s="186"/>
      <c r="W61" s="186"/>
      <c r="X61" s="89"/>
    </row>
    <row r="62" spans="1:24" ht="63.75" x14ac:dyDescent="0.2">
      <c r="A62" s="222" t="s">
        <v>64</v>
      </c>
      <c r="B62" s="4"/>
      <c r="C62" s="223" t="s">
        <v>65</v>
      </c>
      <c r="D62" s="4"/>
      <c r="E62" s="96" t="s">
        <v>66</v>
      </c>
      <c r="F62" s="4"/>
      <c r="G62" s="96" t="s">
        <v>67</v>
      </c>
      <c r="H62" s="4"/>
      <c r="I62" s="229" t="s">
        <v>68</v>
      </c>
      <c r="J62" s="186"/>
      <c r="K62" s="225">
        <v>43101</v>
      </c>
      <c r="L62" s="186"/>
      <c r="M62" s="190" t="s">
        <v>69</v>
      </c>
      <c r="N62" s="4"/>
      <c r="O62" s="230">
        <v>196.31</v>
      </c>
      <c r="P62" s="4"/>
      <c r="Q62" s="227"/>
      <c r="R62" s="89"/>
      <c r="S62" s="13"/>
      <c r="T62" s="186"/>
      <c r="U62" s="186"/>
      <c r="V62" s="186"/>
      <c r="W62" s="186"/>
      <c r="X62" s="89"/>
    </row>
    <row r="63" spans="1:24" ht="20.25" customHeight="1" x14ac:dyDescent="0.2">
      <c r="A63" s="222"/>
      <c r="B63" s="4"/>
      <c r="C63" s="223"/>
      <c r="D63" s="4"/>
      <c r="E63" s="96"/>
      <c r="F63" s="4"/>
      <c r="G63" s="96"/>
      <c r="H63" s="4"/>
      <c r="I63" s="229"/>
      <c r="J63" s="186"/>
      <c r="K63" s="225"/>
      <c r="L63" s="186"/>
      <c r="M63" s="190" t="s">
        <v>63</v>
      </c>
      <c r="N63" s="4"/>
      <c r="O63" s="235">
        <v>2.39</v>
      </c>
      <c r="P63" s="4"/>
      <c r="Q63" s="227"/>
      <c r="R63" s="89"/>
      <c r="S63" s="228"/>
      <c r="T63" s="186"/>
      <c r="U63" s="186"/>
      <c r="V63" s="186"/>
      <c r="W63" s="186"/>
      <c r="X63" s="89"/>
    </row>
    <row r="64" spans="1:24" x14ac:dyDescent="0.2">
      <c r="A64" s="190"/>
      <c r="B64" s="4"/>
      <c r="C64" s="193"/>
      <c r="D64" s="89"/>
      <c r="E64" s="96"/>
      <c r="F64" s="4"/>
      <c r="G64" s="96"/>
      <c r="H64" s="4"/>
      <c r="I64" s="229"/>
      <c r="J64" s="186"/>
      <c r="K64" s="225"/>
      <c r="L64" s="186"/>
      <c r="M64" s="190"/>
      <c r="N64" s="4"/>
      <c r="O64" s="226">
        <f>SUM(O62:O63)</f>
        <v>198.7</v>
      </c>
      <c r="P64" s="4"/>
      <c r="Q64" s="227">
        <v>48700</v>
      </c>
      <c r="R64" s="4"/>
      <c r="S64" s="13">
        <f>SUM(Q64/O64)</f>
        <v>245.09310518369404</v>
      </c>
      <c r="T64" s="89"/>
      <c r="U64" s="203">
        <v>7</v>
      </c>
      <c r="V64" s="231"/>
      <c r="W64" s="186">
        <v>1</v>
      </c>
      <c r="X64" s="89"/>
    </row>
    <row r="65" spans="1:26" ht="7.5" customHeight="1" x14ac:dyDescent="0.2">
      <c r="A65" s="222"/>
      <c r="B65" s="4"/>
      <c r="C65" s="223"/>
      <c r="D65" s="4"/>
      <c r="E65" s="96"/>
      <c r="F65" s="4"/>
      <c r="G65" s="96"/>
      <c r="H65" s="4"/>
      <c r="I65" s="229"/>
      <c r="J65" s="186"/>
      <c r="K65" s="225"/>
      <c r="L65" s="186"/>
      <c r="M65" s="190"/>
      <c r="N65" s="4"/>
      <c r="O65" s="203"/>
      <c r="P65" s="232"/>
      <c r="Q65" s="233"/>
      <c r="R65" s="4"/>
      <c r="S65" s="200"/>
      <c r="T65" s="89"/>
      <c r="U65" s="186"/>
      <c r="V65" s="231"/>
      <c r="W65" s="186"/>
      <c r="X65" s="89"/>
    </row>
    <row r="66" spans="1:26" ht="25.5" x14ac:dyDescent="0.2">
      <c r="A66" s="190">
        <v>338304200143</v>
      </c>
      <c r="B66" s="4"/>
      <c r="C66" s="96" t="s">
        <v>170</v>
      </c>
      <c r="D66" s="4"/>
      <c r="E66" s="96" t="s">
        <v>179</v>
      </c>
      <c r="F66" s="4"/>
      <c r="G66" s="223" t="s">
        <v>171</v>
      </c>
      <c r="H66" s="4"/>
      <c r="I66" s="224" t="s">
        <v>172</v>
      </c>
      <c r="J66" s="186"/>
      <c r="K66" s="225">
        <v>43221</v>
      </c>
      <c r="L66" s="186"/>
      <c r="M66" s="190" t="s">
        <v>63</v>
      </c>
      <c r="N66" s="4"/>
      <c r="O66" s="226">
        <v>40</v>
      </c>
      <c r="P66" s="4"/>
      <c r="Q66" s="227">
        <v>256000</v>
      </c>
      <c r="R66" s="4"/>
      <c r="S66" s="13">
        <f>SUM(Q66/O66)</f>
        <v>6400</v>
      </c>
      <c r="T66" s="89"/>
      <c r="U66" s="110">
        <v>8</v>
      </c>
      <c r="V66" s="186"/>
      <c r="W66" s="186">
        <v>1</v>
      </c>
      <c r="X66" s="5"/>
      <c r="Y66" s="5"/>
      <c r="Z66" s="5"/>
    </row>
    <row r="67" spans="1:26" ht="7.5" customHeight="1" x14ac:dyDescent="0.2">
      <c r="A67" s="222"/>
      <c r="B67" s="4"/>
      <c r="C67" s="223"/>
      <c r="D67" s="4"/>
      <c r="E67" s="96"/>
      <c r="F67" s="4"/>
      <c r="G67" s="96"/>
      <c r="H67" s="4"/>
      <c r="I67" s="229"/>
      <c r="J67" s="186"/>
      <c r="K67" s="225"/>
      <c r="L67" s="186"/>
      <c r="M67" s="190"/>
      <c r="N67" s="4"/>
      <c r="O67" s="226"/>
      <c r="P67" s="4"/>
      <c r="Q67" s="227"/>
      <c r="R67" s="4"/>
      <c r="S67" s="228"/>
      <c r="T67" s="89"/>
      <c r="U67" s="186"/>
      <c r="V67" s="186"/>
      <c r="W67" s="186"/>
      <c r="X67" s="5"/>
      <c r="Y67" s="5"/>
      <c r="Z67" s="5"/>
    </row>
    <row r="68" spans="1:26" x14ac:dyDescent="0.2">
      <c r="A68" s="222">
        <v>285108300107</v>
      </c>
      <c r="B68" s="4"/>
      <c r="C68" s="223" t="s">
        <v>178</v>
      </c>
      <c r="D68" s="4"/>
      <c r="E68" s="223" t="s">
        <v>180</v>
      </c>
      <c r="F68" s="4"/>
      <c r="G68" s="96" t="s">
        <v>181</v>
      </c>
      <c r="H68" s="4"/>
      <c r="I68" s="224" t="s">
        <v>182</v>
      </c>
      <c r="J68" s="186"/>
      <c r="K68" s="225">
        <v>43221</v>
      </c>
      <c r="L68" s="186"/>
      <c r="M68" s="190" t="s">
        <v>69</v>
      </c>
      <c r="N68" s="4"/>
      <c r="O68" s="226">
        <v>80</v>
      </c>
      <c r="P68" s="4"/>
      <c r="Q68" s="227">
        <v>366500</v>
      </c>
      <c r="R68" s="4"/>
      <c r="S68" s="13">
        <f>SUM(Q68/O68)</f>
        <v>4581.25</v>
      </c>
      <c r="T68" s="186"/>
      <c r="U68" s="186">
        <v>5</v>
      </c>
      <c r="V68" s="186"/>
      <c r="W68" s="186">
        <v>1</v>
      </c>
      <c r="X68" s="119"/>
    </row>
    <row r="69" spans="1:26" ht="7.5" customHeight="1" x14ac:dyDescent="0.2">
      <c r="A69" s="222"/>
      <c r="B69" s="4"/>
      <c r="C69" s="223"/>
      <c r="D69" s="4"/>
      <c r="E69" s="96"/>
      <c r="F69" s="4"/>
      <c r="G69" s="96"/>
      <c r="H69" s="4"/>
      <c r="I69" s="229"/>
      <c r="J69" s="186"/>
      <c r="K69" s="225"/>
      <c r="L69" s="186"/>
      <c r="M69" s="190"/>
      <c r="N69" s="4"/>
      <c r="O69" s="234"/>
      <c r="P69" s="4"/>
      <c r="Q69" s="227"/>
      <c r="R69" s="4"/>
      <c r="S69" s="228"/>
      <c r="T69" s="186"/>
      <c r="U69" s="186"/>
      <c r="V69" s="186"/>
      <c r="W69" s="186"/>
      <c r="X69" s="89"/>
    </row>
    <row r="70" spans="1:26" x14ac:dyDescent="0.2">
      <c r="A70" s="222">
        <v>337523200119</v>
      </c>
      <c r="B70" s="4"/>
      <c r="C70" s="193" t="s">
        <v>220</v>
      </c>
      <c r="D70" s="89"/>
      <c r="E70" s="96" t="s">
        <v>221</v>
      </c>
      <c r="F70" s="4"/>
      <c r="G70" s="96" t="s">
        <v>222</v>
      </c>
      <c r="H70" s="4"/>
      <c r="I70" s="229" t="s">
        <v>223</v>
      </c>
      <c r="J70" s="186"/>
      <c r="K70" s="225">
        <v>43313</v>
      </c>
      <c r="L70" s="186"/>
      <c r="M70" s="190" t="s">
        <v>63</v>
      </c>
      <c r="N70" s="4"/>
      <c r="O70" s="226">
        <v>40</v>
      </c>
      <c r="P70" s="4"/>
      <c r="Q70" s="227">
        <v>12000</v>
      </c>
      <c r="R70" s="4"/>
      <c r="S70" s="13">
        <f>SUM(Q70/O70)</f>
        <v>300</v>
      </c>
      <c r="T70" s="89"/>
      <c r="U70" s="186">
        <v>3</v>
      </c>
      <c r="V70" s="231"/>
      <c r="W70" s="186">
        <v>0</v>
      </c>
      <c r="X70" t="s">
        <v>113</v>
      </c>
    </row>
    <row r="71" spans="1:26" ht="9" customHeight="1" x14ac:dyDescent="0.2">
      <c r="A71" s="222"/>
      <c r="B71" s="4"/>
      <c r="C71" s="223"/>
      <c r="D71" s="4"/>
      <c r="E71" s="96"/>
      <c r="F71" s="4"/>
      <c r="G71" s="96"/>
      <c r="H71" s="4"/>
      <c r="I71" s="229"/>
      <c r="J71" s="186"/>
      <c r="K71" s="225"/>
      <c r="L71" s="186"/>
      <c r="M71" s="190"/>
      <c r="N71" s="4"/>
      <c r="O71" s="230"/>
      <c r="P71" s="232"/>
      <c r="Q71" s="233"/>
      <c r="R71" s="4"/>
      <c r="S71" s="200"/>
      <c r="T71" s="89"/>
      <c r="U71" s="186"/>
      <c r="V71" s="231"/>
      <c r="W71" s="186"/>
      <c r="X71" s="89"/>
    </row>
    <row r="72" spans="1:26" x14ac:dyDescent="0.2">
      <c r="A72" s="222">
        <v>305912200063</v>
      </c>
      <c r="B72" s="4"/>
      <c r="C72" s="223" t="s">
        <v>244</v>
      </c>
      <c r="D72" s="4"/>
      <c r="E72" s="130" t="s">
        <v>245</v>
      </c>
      <c r="F72" s="4"/>
      <c r="G72" s="96" t="s">
        <v>246</v>
      </c>
      <c r="H72" s="4"/>
      <c r="I72" s="229" t="s">
        <v>247</v>
      </c>
      <c r="J72" s="186"/>
      <c r="K72" s="225">
        <v>43344</v>
      </c>
      <c r="L72" s="186"/>
      <c r="M72" s="190" t="s">
        <v>69</v>
      </c>
      <c r="N72" s="4"/>
      <c r="O72" s="203">
        <v>10</v>
      </c>
      <c r="P72" s="232"/>
      <c r="Q72" s="227">
        <v>385000</v>
      </c>
      <c r="R72" s="4"/>
      <c r="S72" s="13">
        <f>SUM(Q72/O72)</f>
        <v>38500</v>
      </c>
      <c r="T72" s="89"/>
      <c r="U72" s="186">
        <v>2</v>
      </c>
      <c r="V72" s="231"/>
      <c r="W72" s="186">
        <v>1</v>
      </c>
      <c r="X72" s="3"/>
    </row>
    <row r="73" spans="1:26" ht="7.5" customHeight="1" x14ac:dyDescent="0.2">
      <c r="A73" s="90"/>
      <c r="B73" s="3"/>
      <c r="C73" s="94"/>
      <c r="D73" s="3"/>
      <c r="E73" s="16"/>
      <c r="F73" s="3"/>
      <c r="G73" s="16"/>
      <c r="H73" s="3"/>
      <c r="I73" s="8"/>
      <c r="J73" s="5"/>
      <c r="K73" s="20"/>
      <c r="L73" s="5"/>
      <c r="M73" s="14"/>
      <c r="N73" s="3"/>
      <c r="O73" s="103"/>
      <c r="P73" s="83"/>
      <c r="Q73" s="22"/>
      <c r="R73" s="3"/>
      <c r="S73" s="79"/>
      <c r="U73" s="5"/>
      <c r="V73" s="71"/>
      <c r="W73" s="5"/>
      <c r="X73" s="89"/>
    </row>
    <row r="74" spans="1:26" ht="12" customHeight="1" x14ac:dyDescent="0.2">
      <c r="A74" s="121">
        <v>258118300068</v>
      </c>
      <c r="B74" s="119"/>
      <c r="C74" s="130" t="s">
        <v>271</v>
      </c>
      <c r="D74" s="119"/>
      <c r="E74" s="130" t="s">
        <v>272</v>
      </c>
      <c r="F74" s="119"/>
      <c r="G74" s="130" t="s">
        <v>273</v>
      </c>
      <c r="H74" s="119"/>
      <c r="I74" s="131" t="s">
        <v>274</v>
      </c>
      <c r="J74" s="119"/>
      <c r="K74" s="133">
        <v>43435</v>
      </c>
      <c r="L74" s="119"/>
      <c r="M74" s="121" t="s">
        <v>53</v>
      </c>
      <c r="N74" s="119"/>
      <c r="O74" s="195">
        <v>24.5</v>
      </c>
      <c r="P74" s="119"/>
      <c r="Q74" s="136">
        <v>60000</v>
      </c>
      <c r="R74" s="119"/>
      <c r="S74" s="13">
        <f>SUM(Q74/O74)</f>
        <v>2448.9795918367345</v>
      </c>
      <c r="T74" s="119"/>
      <c r="U74" s="132">
        <v>11</v>
      </c>
      <c r="V74" s="119"/>
      <c r="W74" s="132">
        <v>0</v>
      </c>
      <c r="X74" s="119"/>
    </row>
    <row r="75" spans="1:26" ht="7.5" customHeight="1" x14ac:dyDescent="0.2">
      <c r="A75" s="14"/>
      <c r="C75" s="16"/>
      <c r="E75" s="16"/>
      <c r="G75" s="16"/>
      <c r="I75" s="8"/>
      <c r="K75" s="20"/>
      <c r="M75" s="14"/>
      <c r="O75" s="21"/>
      <c r="Q75" s="50"/>
      <c r="S75" s="13"/>
      <c r="U75" s="5"/>
      <c r="W75" s="5"/>
    </row>
    <row r="76" spans="1:26" ht="12.75" customHeight="1" x14ac:dyDescent="0.2">
      <c r="A76" s="14"/>
      <c r="C76" s="16"/>
      <c r="E76" s="16"/>
      <c r="G76" s="16"/>
      <c r="I76" s="8"/>
      <c r="K76" s="20"/>
      <c r="M76" s="14"/>
      <c r="O76" s="21"/>
      <c r="Q76" s="50"/>
      <c r="S76" s="13"/>
      <c r="U76" s="5"/>
      <c r="W76" s="5"/>
    </row>
    <row r="77" spans="1:26" ht="6.75" customHeight="1" x14ac:dyDescent="0.2">
      <c r="A77" s="14"/>
      <c r="C77" s="16"/>
      <c r="E77" s="16"/>
      <c r="G77" s="16"/>
      <c r="I77" s="8"/>
      <c r="K77" s="20"/>
      <c r="M77" s="14"/>
      <c r="O77" s="21"/>
      <c r="Q77" s="50"/>
      <c r="S77" s="13"/>
      <c r="U77" s="5"/>
      <c r="W77" s="5"/>
    </row>
    <row r="78" spans="1:26" x14ac:dyDescent="0.2">
      <c r="A78" s="14"/>
      <c r="C78" s="16"/>
      <c r="E78" s="16"/>
      <c r="G78" s="16"/>
      <c r="I78" s="8"/>
      <c r="K78" s="20"/>
      <c r="M78" s="14"/>
      <c r="O78" s="21"/>
      <c r="Q78" s="50"/>
      <c r="S78" s="13"/>
      <c r="U78" s="5"/>
      <c r="W78" s="5"/>
    </row>
    <row r="79" spans="1:26" x14ac:dyDescent="0.2">
      <c r="A79" s="14"/>
      <c r="C79" s="16"/>
      <c r="E79" s="16"/>
      <c r="G79" s="16"/>
      <c r="I79" s="8"/>
      <c r="K79" s="20"/>
      <c r="M79" s="14"/>
      <c r="O79" s="21"/>
      <c r="Q79" s="50"/>
      <c r="S79" s="13"/>
      <c r="U79" s="110"/>
      <c r="W79" s="5"/>
    </row>
    <row r="80" spans="1:26" x14ac:dyDescent="0.2">
      <c r="A80" s="14"/>
      <c r="C80" s="16"/>
      <c r="E80" s="16"/>
      <c r="G80" s="16"/>
      <c r="I80" s="8"/>
      <c r="K80" s="20"/>
      <c r="M80" s="14"/>
      <c r="O80" s="21"/>
      <c r="Q80" s="50"/>
      <c r="S80" s="13"/>
      <c r="U80" s="110"/>
      <c r="W80" s="5"/>
    </row>
    <row r="81" spans="1:23" x14ac:dyDescent="0.2">
      <c r="A81" s="14"/>
      <c r="C81" s="16"/>
      <c r="E81" s="16"/>
      <c r="G81" s="16"/>
      <c r="I81" s="8"/>
      <c r="K81" s="20"/>
      <c r="M81" s="14"/>
      <c r="O81" s="21"/>
      <c r="Q81" s="50"/>
      <c r="S81" s="13"/>
      <c r="U81" s="110"/>
      <c r="W81" s="5"/>
    </row>
    <row r="82" spans="1:23" x14ac:dyDescent="0.2">
      <c r="A82" s="14"/>
      <c r="C82" s="16"/>
      <c r="E82" s="16"/>
      <c r="G82" s="16"/>
      <c r="I82" s="8"/>
      <c r="K82" s="20"/>
      <c r="M82" s="14"/>
      <c r="O82" s="21"/>
      <c r="Q82" s="50"/>
      <c r="S82" s="13"/>
      <c r="U82" s="110"/>
      <c r="W82" s="5"/>
    </row>
    <row r="83" spans="1:23" x14ac:dyDescent="0.2">
      <c r="A83" s="90"/>
      <c r="C83" s="94"/>
      <c r="E83" s="16"/>
      <c r="G83" s="16"/>
      <c r="I83" s="8"/>
      <c r="K83" s="20"/>
      <c r="M83" s="14"/>
      <c r="O83" s="21"/>
      <c r="Q83" s="50"/>
      <c r="S83" s="13"/>
      <c r="U83" s="110"/>
      <c r="W83" s="5"/>
    </row>
    <row r="84" spans="1:23" x14ac:dyDescent="0.2">
      <c r="A84" s="14"/>
      <c r="C84" s="16"/>
      <c r="E84" s="16"/>
      <c r="G84" s="16"/>
      <c r="I84" s="8"/>
      <c r="K84" s="20"/>
      <c r="M84" s="14"/>
      <c r="O84" s="21"/>
      <c r="Q84" s="50"/>
      <c r="S84" s="13"/>
      <c r="U84" s="110"/>
      <c r="W84" s="5"/>
    </row>
    <row r="85" spans="1:23" ht="13.5" thickBot="1" x14ac:dyDescent="0.25">
      <c r="A85" s="26"/>
      <c r="B85" s="26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51"/>
      <c r="U85" s="71"/>
      <c r="V85" s="71"/>
      <c r="W85" s="71"/>
    </row>
    <row r="86" spans="1:23" x14ac:dyDescent="0.2"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11" t="s">
        <v>12</v>
      </c>
      <c r="P86" s="5"/>
      <c r="Q86" s="6"/>
      <c r="R86" s="5"/>
      <c r="S86" s="6"/>
      <c r="T86" s="51"/>
      <c r="U86" s="51"/>
      <c r="V86" s="51"/>
      <c r="W86" s="51"/>
    </row>
    <row r="87" spans="1:23" x14ac:dyDescent="0.2"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" t="s">
        <v>11</v>
      </c>
      <c r="P87" s="5"/>
      <c r="Q87" s="6" t="s">
        <v>11</v>
      </c>
      <c r="R87" s="5"/>
      <c r="S87" s="6" t="s">
        <v>8</v>
      </c>
      <c r="T87" s="51"/>
      <c r="U87" s="51"/>
      <c r="V87" s="51"/>
      <c r="W87" s="51"/>
    </row>
    <row r="88" spans="1:23" x14ac:dyDescent="0.2"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" t="s">
        <v>7</v>
      </c>
      <c r="P88" s="5"/>
      <c r="Q88" s="6" t="s">
        <v>13</v>
      </c>
      <c r="R88" s="5"/>
      <c r="S88" s="6" t="s">
        <v>14</v>
      </c>
      <c r="T88" s="51"/>
      <c r="U88" s="51"/>
      <c r="V88" s="51"/>
      <c r="W88" s="51"/>
    </row>
    <row r="89" spans="1:23" x14ac:dyDescent="0.2"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114">
        <f>SUM(O60,O64,O66,O68,O70,O72,O74)</f>
        <v>433.2</v>
      </c>
      <c r="P89" s="12"/>
      <c r="Q89" s="13">
        <f>SUM(Q60:Q83)</f>
        <v>1178100</v>
      </c>
      <c r="R89" s="12"/>
      <c r="S89" s="13">
        <f>Q89/O89</f>
        <v>2719.5290858725762</v>
      </c>
      <c r="T89" s="51"/>
      <c r="U89" s="51"/>
      <c r="V89" s="51"/>
      <c r="W89" s="51"/>
    </row>
    <row r="90" spans="1:23" x14ac:dyDescent="0.2"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</row>
    <row r="91" spans="1:23" x14ac:dyDescent="0.2"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</row>
  </sheetData>
  <phoneticPr fontId="13" type="noConversion"/>
  <pageMargins left="0.53" right="0.13" top="0.79" bottom="0.63" header="0.5" footer="0.5"/>
  <pageSetup paperSize="5" scale="78" orientation="landscape" r:id="rId1"/>
  <headerFooter alignWithMargins="0">
    <oddHeader>&amp;CLINCOLN COUNTY&amp;R&amp;D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zoomScaleNormal="100" workbookViewId="0">
      <selection activeCell="C11" sqref="C11"/>
    </sheetView>
  </sheetViews>
  <sheetFormatPr defaultRowHeight="12.75" x14ac:dyDescent="0.2"/>
  <cols>
    <col min="1" max="1" width="13" bestFit="1" customWidth="1"/>
    <col min="2" max="2" width="0.5703125" customWidth="1"/>
    <col min="3" max="3" width="27.42578125" customWidth="1"/>
    <col min="4" max="4" width="0.7109375" customWidth="1"/>
    <col min="5" max="5" width="34.42578125" customWidth="1"/>
    <col min="6" max="6" width="1.42578125" customWidth="1"/>
    <col min="7" max="7" width="0.140625" customWidth="1"/>
    <col min="8" max="8" width="35.5703125" bestFit="1" customWidth="1"/>
    <col min="9" max="9" width="0.7109375" customWidth="1"/>
    <col min="11" max="11" width="0.5703125" customWidth="1"/>
    <col min="13" max="13" width="0.5703125" customWidth="1"/>
    <col min="15" max="15" width="0.7109375" customWidth="1"/>
    <col min="17" max="17" width="0.42578125" customWidth="1"/>
    <col min="19" max="19" width="0.7109375" customWidth="1"/>
    <col min="21" max="21" width="0.42578125" customWidth="1"/>
    <col min="23" max="23" width="0.5703125" customWidth="1"/>
  </cols>
  <sheetData>
    <row r="1" spans="1:24" x14ac:dyDescent="0.2">
      <c r="A1" s="1" t="s">
        <v>55</v>
      </c>
      <c r="J1" s="28" t="s">
        <v>38</v>
      </c>
    </row>
    <row r="2" spans="1:24" x14ac:dyDescent="0.2">
      <c r="J2" s="28" t="s">
        <v>37</v>
      </c>
    </row>
    <row r="3" spans="1:24" ht="13.5" thickBot="1" x14ac:dyDescent="0.25">
      <c r="A3" s="17" t="s">
        <v>0</v>
      </c>
      <c r="B3" s="18"/>
      <c r="C3" s="17" t="s">
        <v>1</v>
      </c>
      <c r="D3" s="17"/>
      <c r="E3" s="17" t="s">
        <v>15</v>
      </c>
      <c r="F3" s="17"/>
      <c r="G3" s="17"/>
      <c r="H3" s="17" t="s">
        <v>16</v>
      </c>
      <c r="I3" s="17"/>
      <c r="J3" s="17" t="s">
        <v>42</v>
      </c>
      <c r="K3" s="17"/>
      <c r="L3" s="17" t="s">
        <v>5</v>
      </c>
      <c r="M3" s="17"/>
      <c r="N3" s="17" t="s">
        <v>6</v>
      </c>
      <c r="O3" s="17"/>
      <c r="P3" s="17" t="s">
        <v>7</v>
      </c>
      <c r="Q3" s="17"/>
      <c r="R3" s="23" t="s">
        <v>8</v>
      </c>
      <c r="S3" s="23"/>
      <c r="T3" s="23" t="s">
        <v>9</v>
      </c>
      <c r="U3" s="23"/>
      <c r="V3" s="23"/>
      <c r="W3" s="23"/>
      <c r="X3" s="23"/>
    </row>
    <row r="4" spans="1:24" ht="25.5" x14ac:dyDescent="0.2">
      <c r="A4" s="190">
        <v>338318200091</v>
      </c>
      <c r="B4" s="186"/>
      <c r="C4" s="223" t="s">
        <v>92</v>
      </c>
      <c r="D4" s="186"/>
      <c r="E4" s="186" t="s">
        <v>93</v>
      </c>
      <c r="F4" s="186"/>
      <c r="G4" s="186"/>
      <c r="H4" s="186" t="s">
        <v>94</v>
      </c>
      <c r="I4" s="186"/>
      <c r="J4" s="186">
        <v>349564</v>
      </c>
      <c r="K4" s="186"/>
      <c r="L4" s="205">
        <v>43101</v>
      </c>
      <c r="M4" s="186"/>
      <c r="N4" s="186" t="s">
        <v>95</v>
      </c>
      <c r="O4" s="186"/>
      <c r="P4" s="186">
        <v>35.200000000000003</v>
      </c>
      <c r="Q4" s="186"/>
      <c r="R4" s="187">
        <v>18000</v>
      </c>
      <c r="S4" s="186"/>
      <c r="T4" s="245">
        <f>R4/P4</f>
        <v>511.36363636363632</v>
      </c>
      <c r="U4" s="228" t="e">
        <f>S4/Q4</f>
        <v>#DIV/0!</v>
      </c>
      <c r="V4" s="186"/>
      <c r="W4" s="186"/>
      <c r="X4" s="186"/>
    </row>
    <row r="5" spans="1:24" ht="25.5" x14ac:dyDescent="0.2">
      <c r="A5" s="190">
        <v>338319300049</v>
      </c>
      <c r="B5" s="186"/>
      <c r="C5" s="223" t="s">
        <v>136</v>
      </c>
      <c r="D5" s="186"/>
      <c r="E5" s="223" t="s">
        <v>137</v>
      </c>
      <c r="F5" s="186"/>
      <c r="G5" s="186"/>
      <c r="H5" s="223" t="s">
        <v>138</v>
      </c>
      <c r="I5" s="186"/>
      <c r="J5" s="186">
        <v>349862</v>
      </c>
      <c r="K5" s="186"/>
      <c r="L5" s="205">
        <v>43160</v>
      </c>
      <c r="M5" s="186"/>
      <c r="N5" s="186" t="s">
        <v>139</v>
      </c>
      <c r="O5" s="186"/>
      <c r="P5" s="186">
        <v>40</v>
      </c>
      <c r="Q5" s="186"/>
      <c r="R5" s="187">
        <v>34900</v>
      </c>
      <c r="S5" s="186"/>
      <c r="T5" s="245">
        <f>R5/P5</f>
        <v>872.5</v>
      </c>
      <c r="U5" s="186"/>
      <c r="V5" s="186"/>
      <c r="W5" s="186"/>
      <c r="X5" s="186"/>
    </row>
    <row r="6" spans="1:24" ht="25.5" x14ac:dyDescent="0.2">
      <c r="A6" s="190">
        <v>338319400021</v>
      </c>
      <c r="B6" s="186"/>
      <c r="C6" s="4" t="s">
        <v>156</v>
      </c>
      <c r="D6" s="186"/>
      <c r="E6" s="96" t="s">
        <v>157</v>
      </c>
      <c r="F6" s="186"/>
      <c r="G6" s="186"/>
      <c r="H6" s="223" t="s">
        <v>158</v>
      </c>
      <c r="I6" s="186"/>
      <c r="J6" s="186">
        <v>350046</v>
      </c>
      <c r="K6" s="186"/>
      <c r="L6" s="205">
        <v>43221</v>
      </c>
      <c r="M6" s="186"/>
      <c r="N6" s="186" t="s">
        <v>63</v>
      </c>
      <c r="O6" s="186"/>
      <c r="P6" s="186">
        <v>40</v>
      </c>
      <c r="Q6" s="186"/>
      <c r="R6" s="187">
        <v>35000</v>
      </c>
      <c r="S6" s="186"/>
      <c r="T6" s="245">
        <f>R6/P6</f>
        <v>875</v>
      </c>
      <c r="U6" s="228"/>
      <c r="V6" s="186"/>
      <c r="W6" s="186"/>
      <c r="X6" s="186"/>
    </row>
    <row r="7" spans="1:24" x14ac:dyDescent="0.2">
      <c r="A7" s="121"/>
      <c r="B7" s="119"/>
      <c r="C7" s="130"/>
      <c r="D7" s="119"/>
      <c r="E7" s="130"/>
      <c r="F7" s="119"/>
      <c r="G7" s="130"/>
      <c r="H7" s="119"/>
      <c r="I7" s="131"/>
      <c r="J7" s="186"/>
      <c r="K7" s="4"/>
      <c r="L7" s="205"/>
      <c r="M7" s="186"/>
      <c r="N7" s="186"/>
      <c r="O7" s="186"/>
      <c r="P7" s="186"/>
      <c r="Q7" s="186"/>
      <c r="R7" s="187"/>
      <c r="S7" s="186"/>
      <c r="T7" s="245"/>
      <c r="U7" s="186"/>
      <c r="V7" s="186"/>
      <c r="W7" s="186"/>
      <c r="X7" s="186"/>
    </row>
    <row r="8" spans="1:24" x14ac:dyDescent="0.2">
      <c r="A8" s="190"/>
      <c r="B8" s="186"/>
      <c r="C8" s="89"/>
      <c r="D8" s="186"/>
      <c r="E8" s="96"/>
      <c r="F8" s="96"/>
      <c r="G8" s="96"/>
      <c r="H8" s="96"/>
      <c r="I8" s="186"/>
      <c r="J8" s="186"/>
      <c r="K8" s="186"/>
      <c r="L8" s="205"/>
      <c r="M8" s="186"/>
      <c r="N8" s="186"/>
      <c r="O8" s="186"/>
      <c r="P8" s="226"/>
      <c r="Q8" s="186"/>
      <c r="R8" s="187"/>
      <c r="S8" s="186"/>
      <c r="T8" s="227"/>
      <c r="U8" s="186"/>
      <c r="V8" s="186"/>
      <c r="W8" s="186"/>
      <c r="X8" s="186"/>
    </row>
    <row r="9" spans="1:24" x14ac:dyDescent="0.2">
      <c r="A9" s="190"/>
      <c r="B9" s="186"/>
      <c r="C9" s="96"/>
      <c r="D9" s="186"/>
      <c r="E9" s="96"/>
      <c r="F9" s="96"/>
      <c r="G9" s="96"/>
      <c r="H9" s="96"/>
      <c r="I9" s="186"/>
      <c r="J9" s="186"/>
      <c r="K9" s="186"/>
      <c r="L9" s="186"/>
      <c r="M9" s="186"/>
      <c r="N9" s="186"/>
      <c r="O9" s="186"/>
      <c r="P9" s="226"/>
      <c r="Q9" s="186"/>
      <c r="R9" s="187"/>
      <c r="S9" s="186"/>
      <c r="T9" s="227"/>
      <c r="U9" s="186"/>
      <c r="V9" s="186"/>
      <c r="W9" s="186"/>
      <c r="X9" s="186"/>
    </row>
    <row r="10" spans="1:24" x14ac:dyDescent="0.2">
      <c r="A10" s="190"/>
      <c r="B10" s="186"/>
      <c r="C10" s="96"/>
      <c r="D10" s="186"/>
      <c r="E10" s="96"/>
      <c r="F10" s="96"/>
      <c r="G10" s="96"/>
      <c r="H10" s="96"/>
      <c r="I10" s="186"/>
      <c r="J10" s="186"/>
      <c r="K10" s="186"/>
      <c r="L10" s="186"/>
      <c r="M10" s="186"/>
      <c r="N10" s="186"/>
      <c r="O10" s="186"/>
      <c r="P10" s="226"/>
      <c r="Q10" s="186"/>
      <c r="R10" s="187"/>
      <c r="S10" s="186"/>
      <c r="T10" s="227"/>
      <c r="U10" s="186"/>
      <c r="V10" s="186"/>
      <c r="W10" s="186"/>
      <c r="X10" s="186"/>
    </row>
    <row r="11" spans="1:24" x14ac:dyDescent="0.2">
      <c r="A11" s="190"/>
      <c r="B11" s="186"/>
      <c r="C11" s="96"/>
      <c r="D11" s="186"/>
      <c r="E11" s="96"/>
      <c r="F11" s="96"/>
      <c r="G11" s="96"/>
      <c r="H11" s="96"/>
      <c r="I11" s="186"/>
      <c r="J11" s="186"/>
      <c r="K11" s="186"/>
      <c r="L11" s="186"/>
      <c r="M11" s="186"/>
      <c r="N11" s="186"/>
      <c r="O11" s="186"/>
      <c r="P11" s="226"/>
      <c r="Q11" s="186"/>
      <c r="R11" s="187"/>
      <c r="S11" s="186"/>
      <c r="T11" s="227"/>
      <c r="U11" s="186"/>
      <c r="V11" s="186"/>
      <c r="W11" s="186"/>
      <c r="X11" s="186"/>
    </row>
    <row r="12" spans="1:24" x14ac:dyDescent="0.2">
      <c r="A12" s="190"/>
      <c r="B12" s="186"/>
      <c r="C12" s="96"/>
      <c r="D12" s="186"/>
      <c r="E12" s="96"/>
      <c r="F12" s="96"/>
      <c r="G12" s="96"/>
      <c r="H12" s="96"/>
      <c r="I12" s="186"/>
      <c r="J12" s="186"/>
      <c r="K12" s="186"/>
      <c r="L12" s="186"/>
      <c r="M12" s="186"/>
      <c r="N12" s="186"/>
      <c r="O12" s="186"/>
      <c r="P12" s="226"/>
      <c r="Q12" s="186"/>
      <c r="R12" s="187"/>
      <c r="S12" s="186"/>
      <c r="T12" s="227"/>
      <c r="U12" s="186"/>
      <c r="V12" s="186"/>
      <c r="W12" s="186"/>
      <c r="X12" s="186"/>
    </row>
    <row r="13" spans="1:24" ht="13.5" thickBot="1" x14ac:dyDescent="0.25">
      <c r="A13" s="246"/>
      <c r="B13" s="247"/>
      <c r="C13" s="248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9"/>
      <c r="Q13" s="247"/>
      <c r="R13" s="250"/>
      <c r="S13" s="247"/>
      <c r="T13" s="251"/>
      <c r="U13" s="247"/>
      <c r="V13" s="247"/>
      <c r="W13" s="247"/>
      <c r="X13" s="247"/>
    </row>
    <row r="14" spans="1:24" x14ac:dyDescent="0.2">
      <c r="A14" s="58"/>
      <c r="P14" s="11" t="s">
        <v>12</v>
      </c>
      <c r="Q14" s="5"/>
      <c r="R14" s="6"/>
      <c r="S14" s="5"/>
      <c r="T14" s="6"/>
      <c r="U14" s="5"/>
      <c r="V14" s="6"/>
      <c r="W14" s="3"/>
      <c r="X14" s="3"/>
    </row>
    <row r="15" spans="1:24" x14ac:dyDescent="0.2">
      <c r="A15" s="58"/>
      <c r="P15" s="5" t="s">
        <v>11</v>
      </c>
      <c r="Q15" s="5"/>
      <c r="R15" s="6" t="s">
        <v>11</v>
      </c>
      <c r="S15" s="5"/>
      <c r="T15" s="6" t="s">
        <v>20</v>
      </c>
      <c r="U15" s="5"/>
      <c r="V15" s="6"/>
      <c r="W15" s="3"/>
      <c r="X15" s="3"/>
    </row>
    <row r="16" spans="1:24" x14ac:dyDescent="0.2">
      <c r="A16" s="58"/>
      <c r="P16" s="5" t="s">
        <v>7</v>
      </c>
      <c r="Q16" s="5"/>
      <c r="R16" s="6" t="s">
        <v>13</v>
      </c>
      <c r="S16" s="5"/>
      <c r="T16" s="6" t="s">
        <v>21</v>
      </c>
      <c r="U16" s="5"/>
      <c r="V16" s="6"/>
      <c r="W16" s="3"/>
      <c r="X16" s="3"/>
    </row>
    <row r="17" spans="1:24" x14ac:dyDescent="0.2">
      <c r="A17" s="58"/>
      <c r="P17" s="252">
        <f>SUM(P4:P13)</f>
        <v>115.2</v>
      </c>
      <c r="Q17" s="252"/>
      <c r="R17" s="228">
        <f>SUM(R4:R13)</f>
        <v>87900</v>
      </c>
      <c r="S17" s="252"/>
      <c r="T17" s="245">
        <f>R17/P17</f>
        <v>763.02083333333337</v>
      </c>
      <c r="U17" s="12"/>
      <c r="V17" s="13"/>
      <c r="W17" s="3"/>
      <c r="X17" s="3"/>
    </row>
    <row r="18" spans="1:24" x14ac:dyDescent="0.2">
      <c r="A18" s="58"/>
    </row>
    <row r="19" spans="1:24" x14ac:dyDescent="0.2">
      <c r="A19" s="58"/>
    </row>
    <row r="20" spans="1:24" x14ac:dyDescent="0.2">
      <c r="A20" s="1" t="s">
        <v>55</v>
      </c>
      <c r="H20" s="69" t="s">
        <v>34</v>
      </c>
    </row>
    <row r="21" spans="1:24" x14ac:dyDescent="0.2">
      <c r="A21" s="58"/>
      <c r="H21" s="28" t="s">
        <v>38</v>
      </c>
    </row>
    <row r="22" spans="1:24" x14ac:dyDescent="0.2">
      <c r="A22" s="58"/>
      <c r="H22" s="28" t="s">
        <v>37</v>
      </c>
    </row>
    <row r="23" spans="1:24" ht="13.5" thickBot="1" x14ac:dyDescent="0.25">
      <c r="A23" s="17" t="s">
        <v>0</v>
      </c>
      <c r="B23" s="18"/>
      <c r="C23" s="17" t="s">
        <v>1</v>
      </c>
      <c r="D23" s="17"/>
      <c r="E23" s="17" t="s">
        <v>15</v>
      </c>
      <c r="F23" s="17"/>
      <c r="G23" s="17"/>
      <c r="H23" s="17" t="s">
        <v>16</v>
      </c>
      <c r="I23" s="17"/>
      <c r="J23" s="17" t="s">
        <v>42</v>
      </c>
      <c r="K23" s="17"/>
      <c r="L23" s="17" t="s">
        <v>5</v>
      </c>
      <c r="M23" s="17"/>
      <c r="N23" s="17" t="s">
        <v>6</v>
      </c>
      <c r="O23" s="17"/>
      <c r="P23" s="17" t="s">
        <v>7</v>
      </c>
      <c r="Q23" s="17"/>
      <c r="R23" s="23" t="s">
        <v>8</v>
      </c>
      <c r="S23" s="23"/>
      <c r="T23" s="23" t="s">
        <v>9</v>
      </c>
      <c r="U23" s="23"/>
      <c r="V23" s="23" t="s">
        <v>17</v>
      </c>
      <c r="W23" s="23"/>
      <c r="X23" s="23" t="s">
        <v>18</v>
      </c>
    </row>
    <row r="24" spans="1:24" x14ac:dyDescent="0.2">
      <c r="A24" s="121">
        <v>338319100102</v>
      </c>
      <c r="B24" s="119"/>
      <c r="C24" s="130" t="s">
        <v>268</v>
      </c>
      <c r="D24" s="119"/>
      <c r="E24" s="130" t="s">
        <v>269</v>
      </c>
      <c r="F24" s="119"/>
      <c r="G24" s="130" t="s">
        <v>270</v>
      </c>
      <c r="H24" s="119"/>
      <c r="I24" s="131"/>
      <c r="J24" s="186">
        <v>351014</v>
      </c>
      <c r="K24" s="4"/>
      <c r="L24" s="205">
        <v>43435</v>
      </c>
      <c r="M24" s="186"/>
      <c r="N24" s="186" t="s">
        <v>53</v>
      </c>
      <c r="O24" s="186"/>
      <c r="P24" s="186">
        <v>24.5</v>
      </c>
      <c r="Q24" s="186"/>
      <c r="R24" s="187">
        <v>60000</v>
      </c>
      <c r="S24" s="186"/>
      <c r="T24" s="245">
        <f>R24/P24</f>
        <v>2448.9795918367345</v>
      </c>
      <c r="U24" s="5"/>
      <c r="V24" s="5">
        <v>4</v>
      </c>
      <c r="W24" s="5"/>
      <c r="X24" s="5">
        <v>1</v>
      </c>
    </row>
    <row r="25" spans="1:24" x14ac:dyDescent="0.2">
      <c r="A25" s="14"/>
      <c r="B25" s="5"/>
      <c r="C25" s="94"/>
      <c r="D25" s="5"/>
      <c r="E25" s="5"/>
      <c r="F25" s="5"/>
      <c r="G25" s="5"/>
      <c r="H25" s="5"/>
      <c r="I25" s="5"/>
      <c r="J25" s="5"/>
      <c r="K25" s="5"/>
      <c r="L25" s="57"/>
      <c r="M25" s="5"/>
      <c r="N25" s="5"/>
      <c r="O25" s="5"/>
      <c r="P25" s="5"/>
      <c r="Q25" s="5"/>
      <c r="R25" s="6"/>
      <c r="S25" s="5"/>
      <c r="T25" s="13"/>
      <c r="U25" s="5"/>
      <c r="V25" s="5"/>
      <c r="W25" s="5"/>
      <c r="X25" s="5"/>
    </row>
    <row r="26" spans="1:24" x14ac:dyDescent="0.2">
      <c r="A26" s="14"/>
      <c r="B26" s="5"/>
      <c r="C26" s="16"/>
      <c r="D26" s="5"/>
      <c r="E26" s="5"/>
      <c r="F26" s="5"/>
      <c r="G26" s="5"/>
      <c r="H26" s="5"/>
      <c r="I26" s="3"/>
      <c r="J26" s="5"/>
      <c r="K26" s="5"/>
      <c r="L26" s="57"/>
      <c r="M26" s="5"/>
      <c r="N26" s="5"/>
      <c r="O26" s="5"/>
      <c r="P26" s="5"/>
      <c r="Q26" s="5"/>
      <c r="R26" s="6"/>
      <c r="S26" s="71"/>
      <c r="T26" s="13"/>
      <c r="U26" s="71"/>
      <c r="V26" s="71"/>
      <c r="W26" s="71"/>
      <c r="X26" s="71"/>
    </row>
    <row r="27" spans="1:24" x14ac:dyDescent="0.2">
      <c r="A27" s="14"/>
      <c r="B27" s="3"/>
      <c r="C27" s="3"/>
      <c r="D27" s="3"/>
      <c r="E27" s="3"/>
      <c r="F27" s="3"/>
      <c r="G27" s="3"/>
      <c r="H27" s="3"/>
      <c r="I27" s="3"/>
      <c r="J27" s="5"/>
      <c r="K27" s="3"/>
      <c r="L27" s="74"/>
      <c r="M27" s="5"/>
      <c r="N27" s="5"/>
      <c r="O27" s="5"/>
      <c r="P27" s="5"/>
      <c r="Q27" s="5"/>
      <c r="R27" s="6"/>
      <c r="S27" s="5"/>
      <c r="T27" s="79"/>
      <c r="U27" s="5"/>
      <c r="V27" s="5"/>
      <c r="W27" s="5"/>
      <c r="X27" s="5"/>
    </row>
    <row r="28" spans="1:24" x14ac:dyDescent="0.2">
      <c r="A28" s="1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  <c r="Q28" s="5"/>
      <c r="R28" s="6"/>
      <c r="S28" s="5"/>
      <c r="T28" s="6"/>
      <c r="U28" s="3"/>
      <c r="V28" s="3"/>
      <c r="W28" s="3"/>
      <c r="X28" s="3"/>
    </row>
    <row r="29" spans="1:24" x14ac:dyDescent="0.2">
      <c r="A29" s="1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5"/>
      <c r="Q29" s="5"/>
      <c r="R29" s="6"/>
      <c r="S29" s="5"/>
      <c r="T29" s="6"/>
      <c r="U29" s="3"/>
      <c r="V29" s="3"/>
      <c r="W29" s="3"/>
      <c r="X29" s="3"/>
    </row>
    <row r="30" spans="1:24" x14ac:dyDescent="0.2">
      <c r="A30" s="1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61"/>
      <c r="Q30" s="12"/>
      <c r="R30" s="13"/>
      <c r="S30" s="12"/>
      <c r="T30" s="13"/>
      <c r="U30" s="3"/>
      <c r="V30" s="3"/>
      <c r="W30" s="3"/>
      <c r="X30" s="3"/>
    </row>
    <row r="31" spans="1:24" x14ac:dyDescent="0.2">
      <c r="A31" s="1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x14ac:dyDescent="0.2">
      <c r="A32" s="1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1" t="s">
        <v>12</v>
      </c>
      <c r="Q32" s="5"/>
      <c r="R32" s="6"/>
      <c r="S32" s="5"/>
      <c r="T32" s="6"/>
      <c r="U32" s="3"/>
      <c r="V32" s="3"/>
      <c r="W32" s="3"/>
      <c r="X32" s="3"/>
    </row>
    <row r="33" spans="1:24" x14ac:dyDescent="0.2">
      <c r="A33" s="1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5" t="s">
        <v>11</v>
      </c>
      <c r="Q33" s="5"/>
      <c r="R33" s="6" t="s">
        <v>11</v>
      </c>
      <c r="S33" s="5"/>
      <c r="T33" s="6" t="s">
        <v>20</v>
      </c>
      <c r="U33" s="3"/>
      <c r="V33" s="3"/>
      <c r="W33" s="3"/>
      <c r="X33" s="3"/>
    </row>
    <row r="34" spans="1:24" x14ac:dyDescent="0.2">
      <c r="A34" s="1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" t="s">
        <v>7</v>
      </c>
      <c r="Q34" s="5"/>
      <c r="R34" s="6" t="s">
        <v>13</v>
      </c>
      <c r="S34" s="5"/>
      <c r="T34" s="6" t="s">
        <v>21</v>
      </c>
      <c r="U34" s="3"/>
      <c r="V34" s="3"/>
      <c r="W34" s="3"/>
      <c r="X34" s="3"/>
    </row>
    <row r="35" spans="1:24" x14ac:dyDescent="0.2">
      <c r="A35" s="1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61">
        <f>SUM(P24:P31)</f>
        <v>24.5</v>
      </c>
      <c r="Q35" s="12"/>
      <c r="R35" s="13">
        <f>SUM(R24:R32)</f>
        <v>60000</v>
      </c>
      <c r="S35" s="12"/>
      <c r="T35" s="13">
        <f>R35/P35</f>
        <v>2448.9795918367345</v>
      </c>
      <c r="U35" s="3"/>
      <c r="V35" s="3"/>
      <c r="W35" s="3"/>
      <c r="X35" s="3"/>
    </row>
    <row r="36" spans="1:24" x14ac:dyDescent="0.2">
      <c r="A36" s="1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">
      <c r="A37" s="58"/>
    </row>
    <row r="38" spans="1:24" x14ac:dyDescent="0.2">
      <c r="A38" s="58"/>
    </row>
  </sheetData>
  <phoneticPr fontId="13" type="noConversion"/>
  <pageMargins left="0.43" right="0.31" top="1" bottom="1" header="0.5" footer="0.5"/>
  <pageSetup paperSize="5" scale="90" orientation="landscape" r:id="rId1"/>
  <headerFooter alignWithMargins="0">
    <oddHeader>&amp;CLINCOLN COUNTY&amp;R&amp;D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4"/>
  <sheetViews>
    <sheetView zoomScaleNormal="100" workbookViewId="0">
      <selection activeCell="P21" sqref="P21"/>
    </sheetView>
  </sheetViews>
  <sheetFormatPr defaultRowHeight="12.75" x14ac:dyDescent="0.2"/>
  <cols>
    <col min="1" max="1" width="12.5703125" customWidth="1"/>
    <col min="2" max="2" width="0.7109375" customWidth="1"/>
    <col min="3" max="3" width="34.7109375" bestFit="1" customWidth="1"/>
    <col min="4" max="4" width="0.85546875" customWidth="1"/>
    <col min="5" max="5" width="26.85546875" customWidth="1"/>
    <col min="6" max="6" width="0.5703125" customWidth="1"/>
    <col min="7" max="7" width="21.28515625" hidden="1" customWidth="1"/>
    <col min="8" max="8" width="27.85546875" customWidth="1"/>
    <col min="9" max="9" width="0.7109375" customWidth="1"/>
    <col min="10" max="10" width="11.140625" customWidth="1"/>
    <col min="11" max="11" width="0.5703125" customWidth="1"/>
    <col min="13" max="13" width="0.5703125" customWidth="1"/>
    <col min="15" max="15" width="0.7109375" customWidth="1"/>
    <col min="17" max="17" width="0.5703125" customWidth="1"/>
    <col min="18" max="18" width="9.5703125" bestFit="1" customWidth="1"/>
    <col min="19" max="19" width="0.5703125" customWidth="1"/>
    <col min="21" max="21" width="0.7109375" customWidth="1"/>
    <col min="23" max="23" width="0.5703125" customWidth="1"/>
  </cols>
  <sheetData>
    <row r="1" spans="1:24" x14ac:dyDescent="0.2">
      <c r="A1" s="1" t="s">
        <v>55</v>
      </c>
      <c r="H1" s="28" t="s">
        <v>33</v>
      </c>
    </row>
    <row r="3" spans="1:24" ht="13.5" thickBot="1" x14ac:dyDescent="0.25">
      <c r="A3" s="46" t="s">
        <v>0</v>
      </c>
      <c r="B3" s="18"/>
      <c r="C3" s="17" t="s">
        <v>1</v>
      </c>
      <c r="D3" s="17"/>
      <c r="E3" s="17" t="s">
        <v>15</v>
      </c>
      <c r="F3" s="17"/>
      <c r="G3" s="17"/>
      <c r="H3" s="17" t="s">
        <v>16</v>
      </c>
      <c r="I3" s="17"/>
      <c r="J3" s="17" t="s">
        <v>42</v>
      </c>
      <c r="K3" s="17"/>
      <c r="L3" s="17" t="s">
        <v>5</v>
      </c>
      <c r="M3" s="17"/>
      <c r="N3" s="17" t="s">
        <v>6</v>
      </c>
      <c r="O3" s="17"/>
      <c r="P3" s="17" t="s">
        <v>7</v>
      </c>
      <c r="Q3" s="17"/>
      <c r="R3" s="23" t="s">
        <v>8</v>
      </c>
      <c r="S3" s="23"/>
      <c r="T3" s="23" t="s">
        <v>9</v>
      </c>
      <c r="U3" s="23"/>
      <c r="V3" s="23" t="s">
        <v>17</v>
      </c>
      <c r="W3" s="23"/>
      <c r="X3" s="23" t="s">
        <v>18</v>
      </c>
    </row>
    <row r="4" spans="1:24" ht="15" customHeight="1" x14ac:dyDescent="0.2">
      <c r="A4" s="14">
        <v>331111400134</v>
      </c>
      <c r="B4" s="2"/>
      <c r="C4" s="7" t="s">
        <v>144</v>
      </c>
      <c r="D4" s="3"/>
      <c r="E4" s="94" t="s">
        <v>145</v>
      </c>
      <c r="G4" s="16"/>
      <c r="H4" s="94" t="s">
        <v>146</v>
      </c>
      <c r="I4" s="5"/>
      <c r="J4" s="5">
        <v>349909</v>
      </c>
      <c r="L4" s="76">
        <v>43191</v>
      </c>
      <c r="N4" s="5" t="s">
        <v>147</v>
      </c>
      <c r="P4" s="5">
        <v>35.92</v>
      </c>
      <c r="R4" s="6">
        <v>154833</v>
      </c>
      <c r="T4" s="13">
        <f t="shared" ref="T4:T15" si="0">R4/P4</f>
        <v>4310.4955456570151</v>
      </c>
      <c r="U4" s="36"/>
      <c r="V4" s="36">
        <v>3</v>
      </c>
      <c r="W4" s="36"/>
      <c r="X4" s="36">
        <v>1</v>
      </c>
    </row>
    <row r="5" spans="1:24" ht="15" customHeight="1" x14ac:dyDescent="0.2">
      <c r="A5" s="14">
        <v>331110300059</v>
      </c>
      <c r="B5" s="2"/>
      <c r="C5" s="7" t="s">
        <v>164</v>
      </c>
      <c r="D5" s="3"/>
      <c r="E5" s="16" t="s">
        <v>165</v>
      </c>
      <c r="F5" s="16"/>
      <c r="G5" s="16"/>
      <c r="H5" s="16" t="s">
        <v>166</v>
      </c>
      <c r="J5" s="5">
        <v>350072</v>
      </c>
      <c r="K5" s="5"/>
      <c r="L5" s="76">
        <v>43221</v>
      </c>
      <c r="M5" s="5"/>
      <c r="N5" s="8" t="s">
        <v>95</v>
      </c>
      <c r="O5" s="5"/>
      <c r="P5" s="5">
        <v>40</v>
      </c>
      <c r="Q5" s="5"/>
      <c r="R5" s="6">
        <v>25000</v>
      </c>
      <c r="S5" s="5"/>
      <c r="T5" s="13">
        <f t="shared" si="0"/>
        <v>625</v>
      </c>
      <c r="U5" s="36"/>
      <c r="V5" s="36">
        <v>0</v>
      </c>
      <c r="W5" s="36"/>
      <c r="X5" s="36">
        <v>0</v>
      </c>
    </row>
    <row r="6" spans="1:24" ht="15" customHeight="1" x14ac:dyDescent="0.2">
      <c r="A6" s="90">
        <v>331112400093</v>
      </c>
      <c r="B6" s="2"/>
      <c r="C6" s="99" t="s">
        <v>167</v>
      </c>
      <c r="D6" s="3"/>
      <c r="E6" s="94" t="s">
        <v>168</v>
      </c>
      <c r="F6" s="16"/>
      <c r="G6" s="16"/>
      <c r="H6" s="16" t="s">
        <v>169</v>
      </c>
      <c r="I6" s="3"/>
      <c r="J6" s="95">
        <v>350093</v>
      </c>
      <c r="K6" s="5"/>
      <c r="L6" s="76">
        <v>43221</v>
      </c>
      <c r="M6" s="5"/>
      <c r="N6" s="8" t="s">
        <v>159</v>
      </c>
      <c r="O6" s="5"/>
      <c r="P6" s="5">
        <v>40</v>
      </c>
      <c r="Q6" s="5"/>
      <c r="R6" s="6">
        <v>30000</v>
      </c>
      <c r="S6" s="5"/>
      <c r="T6" s="13">
        <f t="shared" si="0"/>
        <v>750</v>
      </c>
      <c r="U6" s="5"/>
      <c r="V6" s="5">
        <v>0</v>
      </c>
      <c r="W6" s="5"/>
      <c r="X6" s="5">
        <v>0</v>
      </c>
    </row>
    <row r="7" spans="1:24" ht="15" customHeight="1" x14ac:dyDescent="0.2">
      <c r="A7" s="14">
        <v>331110200056</v>
      </c>
      <c r="B7" s="4"/>
      <c r="C7" s="3" t="s">
        <v>175</v>
      </c>
      <c r="D7" s="4"/>
      <c r="E7" s="3" t="s">
        <v>176</v>
      </c>
      <c r="F7" s="3"/>
      <c r="G7" s="3"/>
      <c r="H7" s="3" t="s">
        <v>177</v>
      </c>
      <c r="I7" s="5"/>
      <c r="J7" s="5">
        <v>350154</v>
      </c>
      <c r="K7" s="5"/>
      <c r="L7" s="76">
        <v>43221</v>
      </c>
      <c r="M7" s="5"/>
      <c r="N7" s="5" t="s">
        <v>95</v>
      </c>
      <c r="O7" s="5"/>
      <c r="P7" s="5">
        <v>80.3</v>
      </c>
      <c r="Q7" s="5"/>
      <c r="R7" s="6">
        <v>50000</v>
      </c>
      <c r="S7" s="5"/>
      <c r="T7" s="13">
        <f t="shared" si="0"/>
        <v>622.66500622665012</v>
      </c>
      <c r="U7" s="5"/>
      <c r="V7" s="5">
        <v>0</v>
      </c>
      <c r="W7" s="5"/>
      <c r="X7" s="5">
        <v>0</v>
      </c>
    </row>
    <row r="8" spans="1:24" ht="15" customHeight="1" x14ac:dyDescent="0.2">
      <c r="A8" s="14">
        <v>331108100039</v>
      </c>
      <c r="B8" s="3"/>
      <c r="C8" s="3" t="s">
        <v>198</v>
      </c>
      <c r="D8" s="3"/>
      <c r="E8" s="3" t="s">
        <v>199</v>
      </c>
      <c r="F8" s="3"/>
      <c r="G8" s="3"/>
      <c r="H8" s="3" t="s">
        <v>200</v>
      </c>
      <c r="I8" s="5"/>
      <c r="J8" s="5">
        <v>350370</v>
      </c>
      <c r="K8" s="5"/>
      <c r="L8" s="76">
        <v>43282</v>
      </c>
      <c r="M8" s="5"/>
      <c r="N8" s="5" t="s">
        <v>95</v>
      </c>
      <c r="O8" s="5"/>
      <c r="P8" s="5">
        <v>79</v>
      </c>
      <c r="Q8" s="5"/>
      <c r="R8" s="6">
        <v>49000</v>
      </c>
      <c r="S8" s="5"/>
      <c r="T8" s="13">
        <f t="shared" si="0"/>
        <v>620.25316455696202</v>
      </c>
      <c r="U8" s="5"/>
      <c r="V8" s="5">
        <v>0</v>
      </c>
      <c r="W8" s="5"/>
      <c r="X8" s="5">
        <v>0</v>
      </c>
    </row>
    <row r="9" spans="1:24" ht="15" customHeight="1" x14ac:dyDescent="0.2">
      <c r="A9" s="14">
        <v>331112300089</v>
      </c>
      <c r="B9" s="16"/>
      <c r="C9" s="16" t="s">
        <v>201</v>
      </c>
      <c r="D9" s="16"/>
      <c r="E9" s="16" t="s">
        <v>193</v>
      </c>
      <c r="F9" s="16"/>
      <c r="G9" s="16"/>
      <c r="H9" s="16" t="s">
        <v>194</v>
      </c>
      <c r="I9" s="5"/>
      <c r="J9" s="5">
        <v>350317</v>
      </c>
      <c r="K9" s="5"/>
      <c r="L9" s="76">
        <v>43282</v>
      </c>
      <c r="M9" s="5"/>
      <c r="N9" s="5" t="s">
        <v>95</v>
      </c>
      <c r="O9" s="5"/>
      <c r="P9" s="5">
        <v>48.6</v>
      </c>
      <c r="Q9" s="5"/>
      <c r="R9" s="6">
        <v>60000</v>
      </c>
      <c r="S9" s="5"/>
      <c r="T9" s="79">
        <f t="shared" si="0"/>
        <v>1234.5679012345679</v>
      </c>
      <c r="U9" s="5"/>
      <c r="V9" s="5">
        <v>0</v>
      </c>
      <c r="W9" s="5"/>
      <c r="X9" s="5">
        <v>0</v>
      </c>
    </row>
    <row r="10" spans="1:24" ht="15" customHeight="1" x14ac:dyDescent="0.2">
      <c r="A10" s="14">
        <v>331112300090</v>
      </c>
      <c r="B10" s="16"/>
      <c r="C10" s="16" t="s">
        <v>202</v>
      </c>
      <c r="D10" s="16"/>
      <c r="E10" s="16" t="s">
        <v>203</v>
      </c>
      <c r="F10" s="16"/>
      <c r="G10" s="16"/>
      <c r="H10" s="16" t="s">
        <v>194</v>
      </c>
      <c r="I10" s="5"/>
      <c r="J10" s="5">
        <v>350395</v>
      </c>
      <c r="K10" s="5"/>
      <c r="L10" s="76">
        <v>43282</v>
      </c>
      <c r="M10" s="5"/>
      <c r="N10" s="5" t="s">
        <v>95</v>
      </c>
      <c r="O10" s="5"/>
      <c r="P10" s="5">
        <v>38.04</v>
      </c>
      <c r="Q10" s="5"/>
      <c r="R10" s="6">
        <v>21000</v>
      </c>
      <c r="S10" s="5"/>
      <c r="T10" s="79">
        <f t="shared" si="0"/>
        <v>552.05047318611992</v>
      </c>
      <c r="U10" s="5"/>
      <c r="V10" s="5">
        <v>0</v>
      </c>
      <c r="W10" s="5"/>
      <c r="X10" s="5">
        <v>0</v>
      </c>
    </row>
    <row r="11" spans="1:24" ht="15" customHeight="1" x14ac:dyDescent="0.2">
      <c r="A11" s="14">
        <v>331307200038</v>
      </c>
      <c r="B11" s="16"/>
      <c r="C11" s="16" t="s">
        <v>204</v>
      </c>
      <c r="D11" s="16"/>
      <c r="E11" s="16" t="s">
        <v>205</v>
      </c>
      <c r="F11" s="16"/>
      <c r="G11" s="16"/>
      <c r="H11" s="16" t="s">
        <v>206</v>
      </c>
      <c r="I11" s="5"/>
      <c r="J11" s="5">
        <v>350430</v>
      </c>
      <c r="K11" s="5"/>
      <c r="L11" s="76">
        <v>43313</v>
      </c>
      <c r="M11" s="5"/>
      <c r="N11" s="5" t="s">
        <v>159</v>
      </c>
      <c r="O11" s="5"/>
      <c r="P11" s="5">
        <v>39.659999999999997</v>
      </c>
      <c r="Q11" s="5"/>
      <c r="R11" s="6">
        <v>30000</v>
      </c>
      <c r="S11" s="5"/>
      <c r="T11" s="79">
        <f t="shared" si="0"/>
        <v>756.42965204236009</v>
      </c>
      <c r="U11" s="5"/>
      <c r="V11" s="5">
        <v>0</v>
      </c>
      <c r="W11" s="5"/>
      <c r="X11" s="5">
        <v>0</v>
      </c>
    </row>
    <row r="12" spans="1:24" ht="15" customHeight="1" x14ac:dyDescent="0.2">
      <c r="A12" s="14">
        <v>331112300091</v>
      </c>
      <c r="B12" s="16"/>
      <c r="C12" s="16" t="s">
        <v>241</v>
      </c>
      <c r="D12" s="16"/>
      <c r="E12" s="16" t="s">
        <v>242</v>
      </c>
      <c r="F12" s="16"/>
      <c r="G12" s="16"/>
      <c r="H12" s="16" t="s">
        <v>243</v>
      </c>
      <c r="I12" s="5"/>
      <c r="J12" s="5">
        <v>350653</v>
      </c>
      <c r="K12" s="5"/>
      <c r="L12" s="76">
        <v>43344</v>
      </c>
      <c r="M12" s="5"/>
      <c r="N12" s="5" t="s">
        <v>95</v>
      </c>
      <c r="O12" s="5"/>
      <c r="P12" s="5">
        <v>39.69</v>
      </c>
      <c r="Q12" s="5"/>
      <c r="R12" s="6">
        <v>18000</v>
      </c>
      <c r="S12" s="5"/>
      <c r="T12" s="79">
        <f t="shared" si="0"/>
        <v>453.514739229025</v>
      </c>
      <c r="U12" s="5"/>
      <c r="V12" s="5"/>
      <c r="W12" s="5"/>
      <c r="X12" s="5"/>
    </row>
    <row r="13" spans="1:24" ht="27" customHeight="1" x14ac:dyDescent="0.2">
      <c r="A13" s="14">
        <v>331115200102</v>
      </c>
      <c r="B13" s="16"/>
      <c r="C13" s="16" t="s">
        <v>251</v>
      </c>
      <c r="D13" s="16"/>
      <c r="E13" s="16" t="s">
        <v>252</v>
      </c>
      <c r="F13" s="16"/>
      <c r="G13" s="16"/>
      <c r="H13" s="94" t="s">
        <v>253</v>
      </c>
      <c r="I13" s="5"/>
      <c r="J13" s="5">
        <v>350672</v>
      </c>
      <c r="K13" s="5"/>
      <c r="L13" s="76">
        <v>43344</v>
      </c>
      <c r="M13" s="5"/>
      <c r="N13" s="5" t="s">
        <v>159</v>
      </c>
      <c r="O13" s="5"/>
      <c r="P13" s="5">
        <v>38.42</v>
      </c>
      <c r="Q13" s="5"/>
      <c r="R13" s="6">
        <v>23500</v>
      </c>
      <c r="S13" s="5"/>
      <c r="T13" s="79">
        <f t="shared" si="0"/>
        <v>611.66059344091616</v>
      </c>
      <c r="U13" s="5"/>
      <c r="V13" s="5">
        <v>0</v>
      </c>
      <c r="W13" s="5"/>
      <c r="X13" s="5">
        <v>0</v>
      </c>
    </row>
    <row r="14" spans="1:24" ht="27" customHeight="1" x14ac:dyDescent="0.2">
      <c r="A14" s="14">
        <v>331307200037</v>
      </c>
      <c r="B14" s="16"/>
      <c r="C14" s="16" t="s">
        <v>254</v>
      </c>
      <c r="D14" s="16"/>
      <c r="E14" s="94" t="s">
        <v>255</v>
      </c>
      <c r="F14" s="16"/>
      <c r="G14" s="16"/>
      <c r="H14" s="16" t="s">
        <v>206</v>
      </c>
      <c r="I14" s="5"/>
      <c r="J14" s="95" t="s">
        <v>256</v>
      </c>
      <c r="K14" s="5"/>
      <c r="L14" s="76">
        <v>43374</v>
      </c>
      <c r="M14" s="5"/>
      <c r="N14" s="5" t="s">
        <v>159</v>
      </c>
      <c r="O14" s="5"/>
      <c r="P14" s="5">
        <v>39.68</v>
      </c>
      <c r="Q14" s="5"/>
      <c r="R14" s="6">
        <v>20000</v>
      </c>
      <c r="S14" s="5"/>
      <c r="T14" s="79">
        <f t="shared" si="0"/>
        <v>504.03225806451616</v>
      </c>
      <c r="U14" s="5"/>
      <c r="V14" s="5">
        <v>0</v>
      </c>
      <c r="W14" s="5" t="s">
        <v>10</v>
      </c>
      <c r="X14" s="5">
        <v>0</v>
      </c>
    </row>
    <row r="15" spans="1:24" x14ac:dyDescent="0.2">
      <c r="A15" s="14">
        <v>331112400094</v>
      </c>
      <c r="B15" s="16"/>
      <c r="C15" s="16" t="s">
        <v>257</v>
      </c>
      <c r="D15" s="16"/>
      <c r="E15" s="16" t="s">
        <v>258</v>
      </c>
      <c r="F15" s="16"/>
      <c r="G15" s="16"/>
      <c r="H15" s="16" t="s">
        <v>259</v>
      </c>
      <c r="I15" s="5"/>
      <c r="J15" s="5">
        <v>350929</v>
      </c>
      <c r="K15" s="5"/>
      <c r="L15" s="76">
        <v>43405</v>
      </c>
      <c r="M15" s="5"/>
      <c r="N15" s="5" t="s">
        <v>159</v>
      </c>
      <c r="O15" s="5"/>
      <c r="P15" s="5">
        <v>40</v>
      </c>
      <c r="Q15" s="5"/>
      <c r="R15" s="6">
        <v>22500</v>
      </c>
      <c r="S15" s="5"/>
      <c r="T15" s="79">
        <f t="shared" si="0"/>
        <v>562.5</v>
      </c>
      <c r="U15" s="5"/>
      <c r="V15" s="5">
        <v>0</v>
      </c>
      <c r="W15" s="5"/>
      <c r="X15" s="5">
        <v>0</v>
      </c>
    </row>
    <row r="16" spans="1:24" ht="13.5" thickBot="1" x14ac:dyDescent="0.25">
      <c r="A16" s="15"/>
      <c r="B16" s="48"/>
      <c r="C16" s="48"/>
      <c r="D16" s="48"/>
      <c r="E16" s="48"/>
      <c r="F16" s="48"/>
      <c r="G16" s="48"/>
      <c r="H16" s="48"/>
      <c r="I16" s="9"/>
      <c r="J16" s="9"/>
      <c r="K16" s="9"/>
      <c r="L16" s="77"/>
      <c r="M16" s="9"/>
      <c r="N16" s="9"/>
      <c r="O16" s="9"/>
      <c r="P16" s="9"/>
      <c r="Q16" s="9"/>
      <c r="R16" s="10"/>
      <c r="S16" s="9"/>
      <c r="T16" s="10"/>
      <c r="U16" s="9"/>
      <c r="V16" s="9"/>
      <c r="W16" s="9"/>
      <c r="X16" s="9"/>
    </row>
    <row r="17" spans="1:24" x14ac:dyDescent="0.2">
      <c r="A17" s="44"/>
      <c r="P17" s="11" t="s">
        <v>12</v>
      </c>
      <c r="Q17" s="5"/>
      <c r="R17" s="6"/>
      <c r="S17" s="5"/>
      <c r="T17" s="6"/>
      <c r="U17" s="5"/>
      <c r="V17" s="6"/>
      <c r="W17" s="3"/>
      <c r="X17" s="3"/>
    </row>
    <row r="18" spans="1:24" ht="11.25" customHeight="1" x14ac:dyDescent="0.2">
      <c r="A18" s="44"/>
      <c r="P18" s="5" t="s">
        <v>11</v>
      </c>
      <c r="Q18" s="5"/>
      <c r="R18" s="6" t="s">
        <v>11</v>
      </c>
      <c r="S18" s="5"/>
      <c r="T18" s="6" t="s">
        <v>20</v>
      </c>
      <c r="U18" s="5"/>
      <c r="V18" s="6"/>
      <c r="W18" s="3"/>
      <c r="X18" s="3"/>
    </row>
    <row r="19" spans="1:24" ht="25.5" hidden="1" customHeight="1" x14ac:dyDescent="0.2">
      <c r="A19" s="44"/>
      <c r="P19" s="5" t="s">
        <v>7</v>
      </c>
      <c r="Q19" s="5"/>
      <c r="R19" s="6" t="s">
        <v>13</v>
      </c>
      <c r="S19" s="5"/>
      <c r="T19" s="6" t="s">
        <v>21</v>
      </c>
      <c r="U19" s="5"/>
      <c r="V19" s="6"/>
      <c r="W19" s="3"/>
      <c r="X19" s="3"/>
    </row>
    <row r="20" spans="1:24" x14ac:dyDescent="0.2">
      <c r="A20" s="44"/>
      <c r="P20" s="12">
        <f>SUM(P4:P19)</f>
        <v>559.31000000000006</v>
      </c>
      <c r="Q20" s="12"/>
      <c r="R20" s="13">
        <f>SUM(R4:R19)</f>
        <v>503833</v>
      </c>
      <c r="S20" s="12"/>
      <c r="T20" s="52">
        <f>R20/P20</f>
        <v>900.81171443385585</v>
      </c>
      <c r="U20" s="12"/>
      <c r="V20" s="13"/>
      <c r="W20" s="3"/>
      <c r="X20" s="3"/>
    </row>
    <row r="21" spans="1:24" x14ac:dyDescent="0.2">
      <c r="A21" s="44"/>
    </row>
    <row r="22" spans="1:24" x14ac:dyDescent="0.2">
      <c r="A22" s="44"/>
    </row>
    <row r="23" spans="1:24" x14ac:dyDescent="0.2">
      <c r="A23" s="44"/>
    </row>
    <row r="24" spans="1:24" x14ac:dyDescent="0.2">
      <c r="A24" s="44"/>
    </row>
  </sheetData>
  <phoneticPr fontId="13" type="noConversion"/>
  <pageMargins left="0.56000000000000005" right="0.3" top="1" bottom="1" header="0.5" footer="0.5"/>
  <pageSetup paperSize="5" scale="90" orientation="landscape" r:id="rId1"/>
  <headerFooter alignWithMargins="0">
    <oddHeader>&amp;CLINCOLN COUNTY&amp;R&amp;D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20"/>
  <sheetViews>
    <sheetView zoomScaleNormal="100" workbookViewId="0">
      <selection activeCell="O28" sqref="O28"/>
    </sheetView>
  </sheetViews>
  <sheetFormatPr defaultRowHeight="12.75" x14ac:dyDescent="0.2"/>
  <cols>
    <col min="1" max="1" width="12.140625" customWidth="1"/>
    <col min="2" max="2" width="0.7109375" customWidth="1"/>
    <col min="3" max="3" width="30.140625" bestFit="1" customWidth="1"/>
    <col min="4" max="4" width="0.5703125" customWidth="1"/>
    <col min="5" max="5" width="28" customWidth="1"/>
    <col min="6" max="6" width="0.7109375" customWidth="1"/>
    <col min="7" max="7" width="29.7109375" customWidth="1"/>
    <col min="8" max="8" width="1.140625" customWidth="1"/>
    <col min="10" max="10" width="0.7109375" customWidth="1"/>
    <col min="12" max="12" width="0.42578125" customWidth="1"/>
    <col min="14" max="14" width="0.5703125" customWidth="1"/>
    <col min="16" max="16" width="0.5703125" customWidth="1"/>
    <col min="18" max="18" width="0.7109375" customWidth="1"/>
    <col min="20" max="20" width="0.7109375" customWidth="1"/>
    <col min="22" max="22" width="0.7109375" customWidth="1"/>
    <col min="24" max="24" width="0.5703125" customWidth="1"/>
  </cols>
  <sheetData>
    <row r="1" spans="1:25" x14ac:dyDescent="0.2">
      <c r="A1" s="1" t="s">
        <v>55</v>
      </c>
      <c r="I1" s="28" t="s">
        <v>31</v>
      </c>
    </row>
    <row r="3" spans="1:25" ht="13.5" thickBot="1" x14ac:dyDescent="0.25">
      <c r="A3" s="17" t="s">
        <v>0</v>
      </c>
      <c r="B3" s="18"/>
      <c r="C3" s="17" t="s">
        <v>1</v>
      </c>
      <c r="D3" s="17"/>
      <c r="E3" s="17" t="s">
        <v>15</v>
      </c>
      <c r="F3" s="17"/>
      <c r="G3" s="17" t="s">
        <v>16</v>
      </c>
      <c r="H3" s="17"/>
      <c r="I3" s="17" t="s">
        <v>42</v>
      </c>
      <c r="J3" s="17"/>
      <c r="K3" s="17" t="s">
        <v>5</v>
      </c>
      <c r="L3" s="17"/>
      <c r="M3" s="17" t="s">
        <v>6</v>
      </c>
      <c r="N3" s="17"/>
      <c r="O3" s="17" t="s">
        <v>7</v>
      </c>
      <c r="P3" s="17"/>
      <c r="Q3" s="23" t="s">
        <v>8</v>
      </c>
      <c r="R3" s="23"/>
      <c r="S3" s="75" t="s">
        <v>9</v>
      </c>
      <c r="T3" s="23"/>
      <c r="U3" s="23" t="s">
        <v>17</v>
      </c>
      <c r="V3" s="23"/>
      <c r="W3" s="23" t="s">
        <v>18</v>
      </c>
      <c r="X3" s="23"/>
      <c r="Y3" s="23" t="s">
        <v>19</v>
      </c>
    </row>
    <row r="4" spans="1:25" x14ac:dyDescent="0.2">
      <c r="A4" s="14"/>
      <c r="B4" s="5"/>
      <c r="C4" s="16"/>
      <c r="D4" s="5"/>
      <c r="E4" s="16"/>
      <c r="F4" s="5"/>
      <c r="G4" s="94"/>
      <c r="H4" s="5"/>
      <c r="I4" s="5"/>
      <c r="J4" s="5"/>
      <c r="K4" s="76"/>
      <c r="L4" s="5"/>
      <c r="M4" s="5"/>
      <c r="N4" s="5"/>
      <c r="O4" s="5"/>
      <c r="P4" s="5"/>
      <c r="Q4" s="141"/>
      <c r="R4" s="5"/>
      <c r="S4" s="52"/>
      <c r="T4" s="5"/>
      <c r="U4" s="5"/>
      <c r="V4" s="5"/>
      <c r="W4" s="5"/>
      <c r="X4" s="5"/>
      <c r="Y4" s="5"/>
    </row>
    <row r="5" spans="1:25" x14ac:dyDescent="0.2">
      <c r="A5" s="14"/>
      <c r="B5" s="5"/>
      <c r="C5" s="16"/>
      <c r="D5" s="5"/>
      <c r="E5" s="16"/>
      <c r="F5" s="16"/>
      <c r="G5" s="16"/>
      <c r="H5" s="5"/>
      <c r="I5" s="5"/>
      <c r="J5" s="5"/>
      <c r="K5" s="76"/>
      <c r="L5" s="5"/>
      <c r="M5" s="5"/>
      <c r="N5" s="5"/>
      <c r="O5" s="5"/>
      <c r="P5" s="5"/>
      <c r="Q5" s="141"/>
      <c r="R5" s="5"/>
      <c r="S5" s="52"/>
      <c r="T5" s="5"/>
      <c r="U5" s="5"/>
      <c r="V5" s="5"/>
      <c r="W5" s="5"/>
      <c r="X5" s="5"/>
      <c r="Y5" s="5"/>
    </row>
    <row r="6" spans="1:25" x14ac:dyDescent="0.2">
      <c r="A6" s="14"/>
      <c r="B6" s="5"/>
      <c r="C6" s="16"/>
      <c r="E6" s="16"/>
      <c r="G6" s="16"/>
      <c r="H6" s="16"/>
      <c r="I6" s="5"/>
      <c r="J6" s="5"/>
      <c r="K6" s="76"/>
      <c r="L6" s="76"/>
      <c r="M6" s="5"/>
      <c r="N6" s="5"/>
      <c r="O6" s="186"/>
      <c r="P6" s="5"/>
      <c r="Q6" s="141"/>
      <c r="R6" s="6"/>
      <c r="S6" s="52"/>
      <c r="T6" s="13"/>
      <c r="U6" s="36"/>
      <c r="V6" s="36"/>
      <c r="W6" s="36"/>
      <c r="X6" s="36"/>
      <c r="Y6" s="5"/>
    </row>
    <row r="7" spans="1:25" x14ac:dyDescent="0.2">
      <c r="A7" s="14"/>
      <c r="C7" s="3"/>
      <c r="D7" s="3"/>
      <c r="E7" s="3"/>
      <c r="F7" s="3"/>
      <c r="G7" s="3"/>
      <c r="H7" s="5"/>
      <c r="I7" s="5"/>
      <c r="J7" s="5"/>
      <c r="K7" s="76"/>
      <c r="L7" s="5"/>
      <c r="M7" s="5"/>
      <c r="N7" s="5"/>
      <c r="O7" s="5"/>
      <c r="P7" s="5"/>
      <c r="Q7" s="6"/>
      <c r="R7" s="5"/>
      <c r="S7" s="13"/>
      <c r="T7" s="5"/>
      <c r="U7" s="5"/>
      <c r="V7" s="5"/>
      <c r="W7" s="5"/>
      <c r="X7" s="5"/>
      <c r="Y7" s="5"/>
    </row>
    <row r="8" spans="1:25" x14ac:dyDescent="0.2">
      <c r="A8" s="14"/>
      <c r="B8" s="5"/>
      <c r="C8" s="16"/>
      <c r="D8" s="5"/>
      <c r="E8" s="16"/>
      <c r="F8" s="63"/>
      <c r="G8" s="63"/>
      <c r="H8" s="5"/>
      <c r="I8" s="5"/>
      <c r="J8" s="5"/>
      <c r="K8" s="76"/>
      <c r="L8" s="5"/>
      <c r="M8" s="5"/>
      <c r="N8" s="5"/>
      <c r="O8" s="5"/>
      <c r="P8" s="5"/>
      <c r="Q8" s="6"/>
      <c r="R8" s="5"/>
      <c r="S8" s="79"/>
      <c r="T8" s="5"/>
      <c r="U8" s="5"/>
      <c r="V8" s="5"/>
      <c r="W8" s="5"/>
      <c r="X8" s="5"/>
      <c r="Y8" s="5"/>
    </row>
    <row r="9" spans="1:25" x14ac:dyDescent="0.2">
      <c r="A9" s="14"/>
      <c r="C9" s="3"/>
      <c r="D9" s="5"/>
      <c r="E9" s="3"/>
      <c r="F9" s="63"/>
      <c r="G9" s="63"/>
      <c r="H9" s="5"/>
      <c r="I9" s="5"/>
      <c r="J9" s="5"/>
      <c r="K9" s="76"/>
      <c r="L9" s="5"/>
      <c r="M9" s="5"/>
      <c r="N9" s="5"/>
      <c r="O9" s="5"/>
      <c r="P9" s="5"/>
      <c r="Q9" s="6"/>
      <c r="R9" s="5"/>
      <c r="S9" s="79"/>
      <c r="T9" s="5"/>
      <c r="U9" s="5"/>
      <c r="V9" s="5"/>
      <c r="W9" s="5"/>
      <c r="X9" s="5"/>
      <c r="Y9" s="5"/>
    </row>
    <row r="10" spans="1:25" ht="13.5" thickBot="1" x14ac:dyDescent="0.25">
      <c r="A10" s="15"/>
      <c r="B10" s="9"/>
      <c r="C10" s="48"/>
      <c r="D10" s="9"/>
      <c r="E10" s="48"/>
      <c r="F10" s="66"/>
      <c r="G10" s="66"/>
      <c r="H10" s="9"/>
      <c r="I10" s="9"/>
      <c r="J10" s="9"/>
      <c r="K10" s="77"/>
      <c r="L10" s="9"/>
      <c r="M10" s="9"/>
      <c r="N10" s="9"/>
      <c r="O10" s="9"/>
      <c r="P10" s="9"/>
      <c r="Q10" s="10"/>
      <c r="R10" s="9"/>
      <c r="S10" s="9"/>
      <c r="T10" s="9"/>
      <c r="U10" s="9"/>
      <c r="V10" s="9"/>
      <c r="W10" s="9"/>
      <c r="X10" s="9"/>
      <c r="Y10" s="5"/>
    </row>
    <row r="11" spans="1:25" x14ac:dyDescent="0.2">
      <c r="A11" s="44"/>
      <c r="C11" s="65"/>
      <c r="E11" s="65"/>
      <c r="F11" s="67"/>
      <c r="G11" s="67"/>
      <c r="O11" s="11" t="s">
        <v>12</v>
      </c>
      <c r="P11" s="5"/>
      <c r="Q11" s="6"/>
      <c r="R11" s="5"/>
      <c r="S11" s="6"/>
      <c r="T11" s="5"/>
      <c r="U11" s="6"/>
      <c r="V11" s="3"/>
      <c r="W11" s="3"/>
      <c r="X11" s="3"/>
      <c r="Y11" s="3"/>
    </row>
    <row r="12" spans="1:25" x14ac:dyDescent="0.2">
      <c r="A12" s="44"/>
      <c r="C12" s="65"/>
      <c r="E12" s="65"/>
      <c r="F12" s="67"/>
      <c r="G12" s="67"/>
      <c r="O12" s="5" t="s">
        <v>11</v>
      </c>
      <c r="P12" s="5"/>
      <c r="Q12" s="6" t="s">
        <v>11</v>
      </c>
      <c r="R12" s="5"/>
      <c r="S12" s="6" t="s">
        <v>20</v>
      </c>
      <c r="T12" s="5"/>
      <c r="U12" s="6"/>
      <c r="V12" s="3"/>
      <c r="W12" s="3"/>
      <c r="X12" s="3"/>
      <c r="Y12" s="3"/>
    </row>
    <row r="13" spans="1:25" x14ac:dyDescent="0.2">
      <c r="A13" s="44"/>
      <c r="C13" s="65"/>
      <c r="E13" s="65"/>
      <c r="F13" s="67"/>
      <c r="G13" s="67"/>
      <c r="O13" s="5" t="s">
        <v>7</v>
      </c>
      <c r="P13" s="5"/>
      <c r="Q13" s="6" t="s">
        <v>13</v>
      </c>
      <c r="R13" s="5"/>
      <c r="S13" s="6" t="s">
        <v>21</v>
      </c>
      <c r="T13" s="5"/>
      <c r="U13" s="6"/>
      <c r="V13" s="3"/>
      <c r="W13" s="3"/>
      <c r="X13" s="3"/>
      <c r="Y13" s="3"/>
    </row>
    <row r="14" spans="1:25" x14ac:dyDescent="0.2">
      <c r="C14" s="65"/>
      <c r="E14" s="67"/>
      <c r="F14" s="67"/>
      <c r="G14" s="67"/>
      <c r="O14" s="12">
        <f>SUM(O4:O10)</f>
        <v>0</v>
      </c>
      <c r="P14" s="12"/>
      <c r="Q14" s="13">
        <f>SUM(Q4:Q10)</f>
        <v>0</v>
      </c>
      <c r="R14" s="12"/>
      <c r="S14" s="52" t="e">
        <f>Q14/O14</f>
        <v>#DIV/0!</v>
      </c>
      <c r="T14" s="12"/>
      <c r="U14" s="13"/>
      <c r="V14" s="3"/>
      <c r="W14" s="3"/>
      <c r="X14" s="3"/>
      <c r="Y14" s="3"/>
    </row>
    <row r="20" spans="1:1" x14ac:dyDescent="0.2">
      <c r="A20" s="44"/>
    </row>
  </sheetData>
  <pageMargins left="0.7" right="0.7" top="0.75" bottom="0.75" header="0.3" footer="0.3"/>
  <pageSetup paperSize="5" scale="8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1"/>
  <sheetViews>
    <sheetView zoomScaleNormal="100" workbookViewId="0">
      <selection activeCell="N27" sqref="N27"/>
    </sheetView>
  </sheetViews>
  <sheetFormatPr defaultRowHeight="12.75" x14ac:dyDescent="0.2"/>
  <cols>
    <col min="1" max="1" width="13.140625" bestFit="1" customWidth="1"/>
    <col min="2" max="2" width="0.5703125" customWidth="1"/>
    <col min="3" max="3" width="33.28515625" customWidth="1"/>
    <col min="4" max="4" width="0.7109375" customWidth="1"/>
    <col min="5" max="5" width="32.28515625" bestFit="1" customWidth="1"/>
    <col min="6" max="6" width="0.5703125" customWidth="1"/>
    <col min="7" max="7" width="18.5703125" hidden="1" customWidth="1"/>
    <col min="8" max="8" width="33.85546875" bestFit="1" customWidth="1"/>
    <col min="9" max="9" width="0.7109375" customWidth="1"/>
    <col min="11" max="11" width="0.5703125" customWidth="1"/>
    <col min="13" max="13" width="0.5703125" customWidth="1"/>
    <col min="15" max="15" width="0.5703125" customWidth="1"/>
    <col min="17" max="17" width="0.5703125" customWidth="1"/>
    <col min="18" max="18" width="9.140625" customWidth="1"/>
    <col min="19" max="19" width="0.7109375" customWidth="1"/>
    <col min="21" max="21" width="0.42578125" customWidth="1"/>
    <col min="22" max="22" width="10.7109375" customWidth="1"/>
    <col min="23" max="23" width="0.5703125" customWidth="1"/>
    <col min="25" max="25" width="0.28515625" customWidth="1"/>
  </cols>
  <sheetData>
    <row r="1" spans="1:24" x14ac:dyDescent="0.2">
      <c r="A1" s="1" t="s">
        <v>55</v>
      </c>
      <c r="H1" s="28" t="s">
        <v>30</v>
      </c>
    </row>
    <row r="3" spans="1:24" ht="13.5" thickBot="1" x14ac:dyDescent="0.25">
      <c r="A3" s="17" t="s">
        <v>0</v>
      </c>
      <c r="B3" s="18"/>
      <c r="C3" s="17" t="s">
        <v>1</v>
      </c>
      <c r="D3" s="17"/>
      <c r="E3" s="17" t="s">
        <v>15</v>
      </c>
      <c r="F3" s="17"/>
      <c r="G3" s="17"/>
      <c r="H3" s="17" t="s">
        <v>16</v>
      </c>
      <c r="I3" s="17"/>
      <c r="J3" s="17" t="s">
        <v>42</v>
      </c>
      <c r="K3" s="17"/>
      <c r="L3" s="17" t="s">
        <v>5</v>
      </c>
      <c r="M3" s="17"/>
      <c r="N3" s="17" t="s">
        <v>6</v>
      </c>
      <c r="O3" s="17"/>
      <c r="P3" s="17" t="s">
        <v>7</v>
      </c>
      <c r="Q3" s="17"/>
      <c r="R3" s="23" t="s">
        <v>8</v>
      </c>
      <c r="S3" s="23"/>
      <c r="T3" s="23" t="s">
        <v>9</v>
      </c>
      <c r="U3" s="23"/>
      <c r="V3" s="27"/>
      <c r="W3" s="27"/>
      <c r="X3" s="27"/>
    </row>
    <row r="4" spans="1:24" x14ac:dyDescent="0.2">
      <c r="A4" s="162"/>
      <c r="C4" s="119"/>
      <c r="D4" s="119"/>
      <c r="E4" s="157"/>
      <c r="F4" s="119"/>
      <c r="G4" s="119"/>
      <c r="H4" s="119"/>
      <c r="I4" s="119"/>
      <c r="J4" s="182"/>
      <c r="K4" s="119"/>
      <c r="L4" s="175"/>
      <c r="M4" s="119"/>
      <c r="N4" s="93"/>
      <c r="O4" s="119"/>
      <c r="P4" s="93"/>
      <c r="Q4" s="119"/>
      <c r="R4" s="199"/>
      <c r="T4" s="13"/>
      <c r="V4" s="86"/>
    </row>
    <row r="5" spans="1:24" x14ac:dyDescent="0.2">
      <c r="A5" s="164"/>
      <c r="B5" s="126"/>
      <c r="C5" s="126"/>
      <c r="D5" s="126"/>
      <c r="E5" s="181"/>
      <c r="F5" s="165"/>
      <c r="G5" s="165"/>
      <c r="H5" s="165"/>
      <c r="I5" s="166"/>
      <c r="J5" s="163"/>
      <c r="K5" s="167"/>
      <c r="L5" s="168"/>
      <c r="M5" s="93"/>
      <c r="N5" s="93"/>
      <c r="O5" s="93"/>
      <c r="P5" s="93"/>
      <c r="Q5" s="93"/>
      <c r="R5" s="169"/>
      <c r="S5" s="93"/>
      <c r="T5" s="13"/>
      <c r="U5" s="13"/>
      <c r="V5" s="78"/>
      <c r="W5" s="5"/>
      <c r="X5" s="5"/>
    </row>
    <row r="6" spans="1:24" x14ac:dyDescent="0.2">
      <c r="A6" s="162"/>
      <c r="B6" s="119"/>
      <c r="C6" s="119"/>
      <c r="D6" s="119"/>
      <c r="E6" s="119"/>
      <c r="F6" s="119"/>
      <c r="G6" s="119"/>
      <c r="H6" s="119"/>
      <c r="I6" s="166"/>
      <c r="J6" s="145"/>
      <c r="K6" s="167"/>
      <c r="L6" s="168"/>
      <c r="M6" s="93"/>
      <c r="N6" s="93"/>
      <c r="O6" s="93"/>
      <c r="P6" s="93"/>
      <c r="Q6" s="93"/>
      <c r="R6" s="169"/>
      <c r="S6" s="93"/>
      <c r="T6" s="13"/>
      <c r="U6" s="5"/>
      <c r="V6" s="5"/>
      <c r="W6" s="5"/>
      <c r="X6" s="5"/>
    </row>
    <row r="7" spans="1:24" x14ac:dyDescent="0.2">
      <c r="A7" s="164"/>
      <c r="B7" s="126"/>
      <c r="C7" s="126"/>
      <c r="D7" s="126"/>
      <c r="E7" s="165"/>
      <c r="F7" s="165"/>
      <c r="G7" s="165"/>
      <c r="H7" s="165"/>
      <c r="I7" s="93"/>
      <c r="J7" s="93"/>
      <c r="K7" s="93"/>
      <c r="L7" s="171"/>
      <c r="M7" s="93"/>
      <c r="N7" s="93"/>
      <c r="O7" s="93"/>
      <c r="P7" s="93"/>
      <c r="Q7" s="93"/>
      <c r="R7" s="169"/>
      <c r="S7" s="93"/>
      <c r="T7" s="13"/>
      <c r="U7" s="5"/>
      <c r="V7" s="5"/>
      <c r="W7" s="5"/>
      <c r="X7" s="5"/>
    </row>
    <row r="8" spans="1:24" x14ac:dyDescent="0.2">
      <c r="A8" s="172"/>
      <c r="B8" s="93"/>
      <c r="C8" s="173"/>
      <c r="D8" s="93"/>
      <c r="E8" s="173"/>
      <c r="F8" s="173"/>
      <c r="G8" s="173"/>
      <c r="H8" s="173"/>
      <c r="I8" s="93"/>
      <c r="J8" s="93"/>
      <c r="K8" s="93"/>
      <c r="L8" s="174"/>
      <c r="M8" s="93"/>
      <c r="N8" s="93"/>
      <c r="O8" s="93"/>
      <c r="P8" s="93"/>
      <c r="Q8" s="93"/>
      <c r="R8" s="169"/>
      <c r="S8" s="93"/>
      <c r="T8" s="170"/>
      <c r="U8" s="5"/>
      <c r="V8" s="5"/>
      <c r="W8" s="5"/>
      <c r="X8" s="5"/>
    </row>
    <row r="9" spans="1:24" x14ac:dyDescent="0.2">
      <c r="A9" s="172"/>
      <c r="B9" s="93"/>
      <c r="C9" s="173"/>
      <c r="D9" s="93"/>
      <c r="E9" s="173"/>
      <c r="F9" s="173"/>
      <c r="G9" s="173"/>
      <c r="H9" s="173"/>
      <c r="I9" s="93"/>
      <c r="J9" s="93"/>
      <c r="K9" s="93"/>
      <c r="L9" s="175"/>
      <c r="M9" s="93"/>
      <c r="N9" s="93"/>
      <c r="O9" s="93"/>
      <c r="P9" s="93"/>
      <c r="Q9" s="93"/>
      <c r="R9" s="169"/>
      <c r="S9" s="93"/>
      <c r="T9" s="170"/>
      <c r="U9" s="5"/>
      <c r="V9" s="5"/>
      <c r="W9" s="5"/>
      <c r="X9" s="5"/>
    </row>
    <row r="10" spans="1:24" x14ac:dyDescent="0.2">
      <c r="A10" s="172"/>
      <c r="B10" s="93"/>
      <c r="C10" s="173"/>
      <c r="D10" s="93"/>
      <c r="E10" s="173"/>
      <c r="F10" s="173"/>
      <c r="G10" s="173"/>
      <c r="H10" s="173"/>
      <c r="I10" s="93"/>
      <c r="J10" s="93"/>
      <c r="K10" s="93"/>
      <c r="L10" s="93"/>
      <c r="M10" s="93"/>
      <c r="N10" s="93"/>
      <c r="O10" s="93"/>
      <c r="P10" s="93"/>
      <c r="Q10" s="93"/>
      <c r="R10" s="169"/>
      <c r="S10" s="93"/>
      <c r="T10" s="146"/>
      <c r="U10" s="5"/>
      <c r="V10" s="5"/>
      <c r="W10" s="5"/>
      <c r="X10" s="5"/>
    </row>
    <row r="11" spans="1:24" x14ac:dyDescent="0.2">
      <c r="A11" s="172"/>
      <c r="B11" s="93"/>
      <c r="C11" s="173"/>
      <c r="D11" s="93"/>
      <c r="E11" s="176"/>
      <c r="F11" s="173"/>
      <c r="G11" s="173"/>
      <c r="H11" s="176"/>
      <c r="I11" s="93"/>
      <c r="J11" s="93"/>
      <c r="K11" s="93"/>
      <c r="L11" s="175"/>
      <c r="M11" s="93"/>
      <c r="N11" s="93"/>
      <c r="O11" s="93"/>
      <c r="P11" s="93"/>
      <c r="Q11" s="93"/>
      <c r="R11" s="169"/>
      <c r="S11" s="93"/>
      <c r="T11" s="170"/>
      <c r="U11" s="5"/>
      <c r="V11" s="5"/>
      <c r="W11" s="5"/>
      <c r="X11" s="5"/>
    </row>
    <row r="12" spans="1:24" x14ac:dyDescent="0.2">
      <c r="A12" s="172"/>
      <c r="B12" s="93"/>
      <c r="C12" s="173"/>
      <c r="D12" s="93"/>
      <c r="E12" s="173"/>
      <c r="F12" s="173"/>
      <c r="G12" s="173"/>
      <c r="H12" s="173"/>
      <c r="I12" s="93"/>
      <c r="J12" s="93"/>
      <c r="K12" s="93"/>
      <c r="L12" s="175"/>
      <c r="M12" s="93"/>
      <c r="N12" s="93"/>
      <c r="O12" s="93"/>
      <c r="P12" s="93"/>
      <c r="Q12" s="93"/>
      <c r="R12" s="169"/>
      <c r="S12" s="93"/>
      <c r="T12" s="170"/>
      <c r="U12" s="5"/>
      <c r="V12" s="5"/>
      <c r="W12" s="5"/>
      <c r="X12" s="5"/>
    </row>
    <row r="13" spans="1:24" x14ac:dyDescent="0.2">
      <c r="A13" s="172"/>
      <c r="B13" s="93"/>
      <c r="C13" s="173"/>
      <c r="D13" s="93"/>
      <c r="E13" s="173"/>
      <c r="F13" s="173"/>
      <c r="G13" s="173"/>
      <c r="H13" s="173"/>
      <c r="I13" s="93"/>
      <c r="J13" s="93"/>
      <c r="K13" s="93"/>
      <c r="L13" s="93"/>
      <c r="M13" s="93"/>
      <c r="N13" s="93"/>
      <c r="O13" s="93"/>
      <c r="P13" s="93"/>
      <c r="Q13" s="93"/>
      <c r="R13" s="169"/>
      <c r="S13" s="93"/>
      <c r="T13" s="146"/>
      <c r="U13" s="5"/>
      <c r="V13" s="5"/>
      <c r="W13" s="5"/>
      <c r="X13" s="5"/>
    </row>
    <row r="14" spans="1:24" x14ac:dyDescent="0.2">
      <c r="A14" s="172"/>
      <c r="B14" s="93"/>
      <c r="C14" s="173"/>
      <c r="D14" s="93"/>
      <c r="E14" s="173"/>
      <c r="F14" s="173"/>
      <c r="G14" s="173"/>
      <c r="H14" s="173"/>
      <c r="I14" s="93"/>
      <c r="J14" s="93"/>
      <c r="K14" s="93"/>
      <c r="L14" s="93"/>
      <c r="M14" s="93"/>
      <c r="N14" s="93"/>
      <c r="O14" s="93"/>
      <c r="P14" s="93"/>
      <c r="Q14" s="93"/>
      <c r="R14" s="169"/>
      <c r="S14" s="93"/>
      <c r="T14" s="146"/>
      <c r="U14" s="5"/>
      <c r="V14" s="5"/>
      <c r="W14" s="5"/>
      <c r="X14" s="5"/>
    </row>
    <row r="15" spans="1:24" ht="13.5" thickBot="1" x14ac:dyDescent="0.25">
      <c r="A15" s="177"/>
      <c r="B15" s="178"/>
      <c r="C15" s="179"/>
      <c r="D15" s="178"/>
      <c r="E15" s="179"/>
      <c r="F15" s="179"/>
      <c r="G15" s="179"/>
      <c r="H15" s="179"/>
      <c r="I15" s="178"/>
      <c r="J15" s="178"/>
      <c r="K15" s="178"/>
      <c r="L15" s="178"/>
      <c r="M15" s="178"/>
      <c r="N15" s="178"/>
      <c r="O15" s="178"/>
      <c r="P15" s="178"/>
      <c r="Q15" s="178"/>
      <c r="R15" s="180"/>
      <c r="S15" s="178"/>
      <c r="T15" s="178"/>
      <c r="U15" s="9"/>
      <c r="V15" s="9"/>
      <c r="W15" s="9"/>
      <c r="X15" s="9"/>
    </row>
    <row r="16" spans="1:24" x14ac:dyDescent="0.2">
      <c r="A16" s="44"/>
      <c r="P16" s="11" t="s">
        <v>12</v>
      </c>
      <c r="Q16" s="5"/>
      <c r="R16" s="6"/>
      <c r="S16" s="5"/>
      <c r="T16" s="6"/>
      <c r="U16" s="5"/>
      <c r="V16" s="6"/>
      <c r="W16" s="3"/>
      <c r="X16" s="3"/>
    </row>
    <row r="17" spans="1:24" x14ac:dyDescent="0.2">
      <c r="A17" s="44"/>
      <c r="P17" s="5" t="s">
        <v>11</v>
      </c>
      <c r="Q17" s="5"/>
      <c r="R17" s="6" t="s">
        <v>11</v>
      </c>
      <c r="S17" s="5"/>
      <c r="T17" s="6" t="s">
        <v>20</v>
      </c>
      <c r="U17" s="5"/>
      <c r="V17" s="6"/>
      <c r="W17" s="3"/>
      <c r="X17" s="3"/>
    </row>
    <row r="18" spans="1:24" x14ac:dyDescent="0.2">
      <c r="A18" s="44"/>
      <c r="P18" s="5" t="s">
        <v>7</v>
      </c>
      <c r="Q18" s="5"/>
      <c r="R18" s="6" t="s">
        <v>13</v>
      </c>
      <c r="S18" s="5"/>
      <c r="T18" s="6" t="s">
        <v>21</v>
      </c>
      <c r="U18" s="5"/>
      <c r="V18" s="6"/>
      <c r="W18" s="3"/>
      <c r="X18" s="3"/>
    </row>
    <row r="19" spans="1:24" x14ac:dyDescent="0.2">
      <c r="A19" s="44"/>
      <c r="P19" s="12">
        <f>SUM(P4:P15)</f>
        <v>0</v>
      </c>
      <c r="Q19" s="12"/>
      <c r="R19" s="13">
        <f>SUM(R4:R15)</f>
        <v>0</v>
      </c>
      <c r="S19" s="12"/>
      <c r="T19" s="13" t="e">
        <f>R19/P19</f>
        <v>#DIV/0!</v>
      </c>
      <c r="U19" s="12"/>
      <c r="V19" s="13"/>
      <c r="W19" s="3"/>
      <c r="X19" s="3"/>
    </row>
    <row r="20" spans="1:24" x14ac:dyDescent="0.2">
      <c r="A20" s="44"/>
    </row>
    <row r="21" spans="1:24" x14ac:dyDescent="0.2">
      <c r="A21" s="44"/>
    </row>
  </sheetData>
  <phoneticPr fontId="13" type="noConversion"/>
  <pageMargins left="0.75" right="0.19" top="1" bottom="1" header="0.5" footer="0.5"/>
  <pageSetup paperSize="5" scale="96" orientation="landscape" r:id="rId1"/>
  <headerFooter alignWithMargins="0">
    <oddHeader>&amp;CLINCOLN COUNTY&amp;R&amp;D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B21"/>
  <sheetViews>
    <sheetView zoomScaleNormal="100" workbookViewId="0">
      <selection activeCell="E16" sqref="E16"/>
    </sheetView>
  </sheetViews>
  <sheetFormatPr defaultRowHeight="12.75" x14ac:dyDescent="0.2"/>
  <cols>
    <col min="1" max="1" width="11" customWidth="1"/>
    <col min="2" max="2" width="0.7109375" customWidth="1"/>
    <col min="3" max="3" width="22.7109375" customWidth="1"/>
    <col min="4" max="4" width="0.5703125" customWidth="1"/>
    <col min="5" max="5" width="18.28515625" customWidth="1"/>
    <col min="6" max="6" width="0.5703125" customWidth="1"/>
    <col min="7" max="7" width="18.42578125" hidden="1" customWidth="1"/>
    <col min="8" max="8" width="18.7109375" customWidth="1"/>
    <col min="9" max="9" width="0.5703125" customWidth="1"/>
    <col min="11" max="11" width="0.7109375" customWidth="1"/>
    <col min="13" max="13" width="0.5703125" customWidth="1"/>
    <col min="15" max="15" width="0.5703125" customWidth="1"/>
    <col min="17" max="17" width="0.7109375" customWidth="1"/>
    <col min="19" max="19" width="0.5703125" customWidth="1"/>
    <col min="20" max="20" width="8.42578125" customWidth="1"/>
    <col min="21" max="21" width="0.5703125" customWidth="1"/>
    <col min="22" max="22" width="7.42578125" customWidth="1"/>
    <col min="23" max="23" width="0.42578125" customWidth="1"/>
    <col min="24" max="24" width="4.7109375" customWidth="1"/>
    <col min="25" max="25" width="0.5703125" customWidth="1"/>
    <col min="27" max="27" width="0.5703125" customWidth="1"/>
  </cols>
  <sheetData>
    <row r="3" spans="1:28" x14ac:dyDescent="0.2">
      <c r="A3" s="1" t="s">
        <v>55</v>
      </c>
      <c r="K3" s="28" t="s">
        <v>28</v>
      </c>
    </row>
    <row r="4" spans="1:28" x14ac:dyDescent="0.2">
      <c r="Z4" s="24" t="s">
        <v>25</v>
      </c>
      <c r="AA4" s="24"/>
      <c r="AB4" s="24"/>
    </row>
    <row r="5" spans="1:28" ht="13.5" thickBot="1" x14ac:dyDescent="0.25">
      <c r="A5" s="17" t="s">
        <v>0</v>
      </c>
      <c r="B5" s="18"/>
      <c r="C5" s="17" t="s">
        <v>1</v>
      </c>
      <c r="D5" s="17"/>
      <c r="E5" s="17" t="s">
        <v>15</v>
      </c>
      <c r="F5" s="17"/>
      <c r="G5" s="17"/>
      <c r="H5" s="17" t="s">
        <v>16</v>
      </c>
      <c r="I5" s="17"/>
      <c r="J5" s="17" t="s">
        <v>4</v>
      </c>
      <c r="K5" s="17"/>
      <c r="L5" s="17" t="s">
        <v>5</v>
      </c>
      <c r="M5" s="17"/>
      <c r="N5" s="17" t="s">
        <v>7</v>
      </c>
      <c r="O5" s="17"/>
      <c r="P5" s="23" t="s">
        <v>8</v>
      </c>
      <c r="Q5" s="17"/>
      <c r="R5" s="23" t="s">
        <v>9</v>
      </c>
      <c r="S5" s="23"/>
      <c r="T5" s="23" t="s">
        <v>17</v>
      </c>
      <c r="U5" s="23"/>
      <c r="V5" s="23" t="s">
        <v>29</v>
      </c>
      <c r="W5" s="25"/>
      <c r="X5" s="23" t="s">
        <v>19</v>
      </c>
      <c r="Y5" s="25"/>
      <c r="Z5" s="23" t="s">
        <v>8</v>
      </c>
      <c r="AA5" s="25"/>
      <c r="AB5" s="23" t="s">
        <v>24</v>
      </c>
    </row>
    <row r="6" spans="1:28" x14ac:dyDescent="0.2">
      <c r="A6" s="47"/>
      <c r="B6" s="5"/>
      <c r="C6" s="63"/>
      <c r="D6" s="63"/>
      <c r="E6" s="63"/>
      <c r="F6" s="63"/>
      <c r="G6" s="63"/>
      <c r="H6" s="63"/>
      <c r="I6" s="5"/>
      <c r="J6" s="5"/>
      <c r="K6" s="5"/>
      <c r="L6" s="64"/>
      <c r="M6" s="5"/>
      <c r="N6" s="5"/>
      <c r="O6" s="5"/>
      <c r="P6" s="45"/>
      <c r="Q6" s="5"/>
      <c r="R6" s="45"/>
      <c r="S6" s="5"/>
      <c r="T6" s="59"/>
      <c r="U6" s="59"/>
      <c r="V6" s="59"/>
      <c r="W6" s="49"/>
      <c r="X6" s="49"/>
    </row>
    <row r="7" spans="1:28" x14ac:dyDescent="0.2">
      <c r="A7" s="47"/>
      <c r="B7" s="5"/>
      <c r="C7" s="63"/>
      <c r="D7" s="63"/>
      <c r="E7" s="63"/>
      <c r="F7" s="63"/>
      <c r="G7" s="63"/>
      <c r="H7" s="63"/>
      <c r="I7" s="5"/>
      <c r="J7" s="5"/>
      <c r="K7" s="5"/>
      <c r="L7" s="5"/>
      <c r="M7" s="5"/>
      <c r="N7" s="5"/>
      <c r="O7" s="5"/>
      <c r="P7" s="45"/>
      <c r="Q7" s="5"/>
      <c r="R7" s="5"/>
      <c r="S7" s="5"/>
      <c r="T7" s="2"/>
      <c r="U7" s="2"/>
      <c r="V7" s="2"/>
    </row>
    <row r="8" spans="1:28" x14ac:dyDescent="0.2">
      <c r="A8" s="47"/>
      <c r="B8" s="5"/>
      <c r="C8" s="16"/>
      <c r="D8" s="63"/>
      <c r="E8" s="63"/>
      <c r="F8" s="63"/>
      <c r="G8" s="63"/>
      <c r="H8" s="63"/>
      <c r="I8" s="5"/>
      <c r="J8" s="5"/>
      <c r="K8" s="5"/>
      <c r="L8" s="5"/>
      <c r="M8" s="5"/>
      <c r="N8" s="5"/>
      <c r="O8" s="5"/>
      <c r="P8" s="45"/>
      <c r="Q8" s="5"/>
      <c r="R8" s="5"/>
      <c r="S8" s="5"/>
      <c r="T8" s="2"/>
      <c r="U8" s="2"/>
      <c r="V8" s="2"/>
    </row>
    <row r="9" spans="1:28" x14ac:dyDescent="0.2">
      <c r="A9" s="47"/>
      <c r="B9" s="5"/>
      <c r="C9" s="63"/>
      <c r="D9" s="63"/>
      <c r="E9" s="63"/>
      <c r="F9" s="63"/>
      <c r="G9" s="63"/>
      <c r="H9" s="63"/>
      <c r="I9" s="5"/>
      <c r="J9" s="5"/>
      <c r="K9" s="5"/>
      <c r="L9" s="5"/>
      <c r="M9" s="5"/>
      <c r="N9" s="5"/>
      <c r="O9" s="5"/>
      <c r="P9" s="45"/>
      <c r="Q9" s="5"/>
      <c r="R9" s="5"/>
      <c r="S9" s="5"/>
      <c r="T9" s="2"/>
      <c r="U9" s="2"/>
      <c r="V9" s="2"/>
    </row>
    <row r="10" spans="1:28" x14ac:dyDescent="0.2">
      <c r="A10" s="14"/>
      <c r="B10" s="5"/>
      <c r="C10" s="63"/>
      <c r="D10" s="63"/>
      <c r="E10" s="63"/>
      <c r="F10" s="63"/>
      <c r="G10" s="63"/>
      <c r="H10" s="63"/>
      <c r="I10" s="5"/>
      <c r="J10" s="5"/>
      <c r="K10" s="5"/>
      <c r="L10" s="5"/>
      <c r="M10" s="5"/>
      <c r="N10" s="5"/>
      <c r="O10" s="5"/>
      <c r="P10" s="45"/>
      <c r="Q10" s="5"/>
      <c r="R10" s="5"/>
      <c r="S10" s="5"/>
      <c r="T10" s="2"/>
      <c r="U10" s="2"/>
      <c r="V10" s="2"/>
    </row>
    <row r="11" spans="1:28" x14ac:dyDescent="0.2">
      <c r="A11" s="14"/>
      <c r="B11" s="5"/>
      <c r="C11" s="63"/>
      <c r="D11" s="63"/>
      <c r="E11" s="63"/>
      <c r="F11" s="63"/>
      <c r="G11" s="63"/>
      <c r="H11" s="63"/>
      <c r="I11" s="5"/>
      <c r="J11" s="5"/>
      <c r="K11" s="5"/>
      <c r="L11" s="5"/>
      <c r="M11" s="5"/>
      <c r="N11" s="5"/>
      <c r="O11" s="5"/>
      <c r="P11" s="45"/>
      <c r="Q11" s="5"/>
      <c r="R11" s="5"/>
      <c r="S11" s="5"/>
      <c r="T11" s="2"/>
      <c r="U11" s="2"/>
      <c r="V11" s="2"/>
    </row>
    <row r="12" spans="1:28" x14ac:dyDescent="0.2">
      <c r="A12" s="14"/>
      <c r="B12" s="5"/>
      <c r="C12" s="63"/>
      <c r="D12" s="63"/>
      <c r="E12" s="63"/>
      <c r="F12" s="63"/>
      <c r="G12" s="63"/>
      <c r="H12" s="63"/>
      <c r="I12" s="5"/>
      <c r="J12" s="5"/>
      <c r="K12" s="5"/>
      <c r="L12" s="5"/>
      <c r="M12" s="5"/>
      <c r="N12" s="5"/>
      <c r="O12" s="5"/>
      <c r="P12" s="45"/>
      <c r="Q12" s="5"/>
      <c r="R12" s="5"/>
      <c r="S12" s="5"/>
      <c r="T12" s="2"/>
      <c r="U12" s="2"/>
      <c r="V12" s="2"/>
    </row>
    <row r="13" spans="1:28" x14ac:dyDescent="0.2">
      <c r="A13" s="14"/>
      <c r="B13" s="5"/>
      <c r="C13" s="63"/>
      <c r="D13" s="63"/>
      <c r="E13" s="63"/>
      <c r="F13" s="63"/>
      <c r="G13" s="63"/>
      <c r="H13" s="63"/>
      <c r="I13" s="5"/>
      <c r="J13" s="5"/>
      <c r="K13" s="5"/>
      <c r="L13" s="5"/>
      <c r="M13" s="5"/>
      <c r="N13" s="5"/>
      <c r="O13" s="5"/>
      <c r="P13" s="45"/>
      <c r="Q13" s="5"/>
      <c r="R13" s="5"/>
      <c r="S13" s="5"/>
      <c r="T13" s="2"/>
      <c r="U13" s="2"/>
      <c r="V13" s="2"/>
    </row>
    <row r="14" spans="1:28" x14ac:dyDescent="0.2">
      <c r="A14" s="5"/>
      <c r="B14" s="5"/>
      <c r="C14" s="63"/>
      <c r="D14" s="63"/>
      <c r="E14" s="63"/>
      <c r="F14" s="63"/>
      <c r="G14" s="63"/>
      <c r="H14" s="63"/>
      <c r="I14" s="5"/>
      <c r="J14" s="5"/>
      <c r="K14" s="5"/>
      <c r="L14" s="5"/>
      <c r="M14" s="5"/>
      <c r="N14" s="5"/>
      <c r="O14" s="5"/>
      <c r="P14" s="45"/>
      <c r="Q14" s="5"/>
      <c r="R14" s="5"/>
      <c r="S14" s="5"/>
    </row>
    <row r="15" spans="1:28" x14ac:dyDescent="0.2">
      <c r="A15" s="5"/>
      <c r="B15" s="5"/>
      <c r="C15" s="63"/>
      <c r="D15" s="63"/>
      <c r="E15" s="63"/>
      <c r="F15" s="63"/>
      <c r="G15" s="63"/>
      <c r="H15" s="63"/>
      <c r="I15" s="5"/>
      <c r="J15" s="5"/>
      <c r="K15" s="5"/>
      <c r="L15" s="5"/>
      <c r="M15" s="5"/>
      <c r="N15" s="5"/>
      <c r="O15" s="5"/>
      <c r="P15" s="45"/>
      <c r="Q15" s="5"/>
      <c r="R15" s="5"/>
      <c r="S15" s="5"/>
    </row>
    <row r="16" spans="1:28" x14ac:dyDescent="0.2">
      <c r="A16" s="5"/>
      <c r="B16" s="5"/>
      <c r="C16" s="63"/>
      <c r="D16" s="63"/>
      <c r="E16" s="63"/>
      <c r="F16" s="63"/>
      <c r="G16" s="63"/>
      <c r="H16" s="63"/>
      <c r="I16" s="5"/>
      <c r="J16" s="5"/>
      <c r="K16" s="5"/>
      <c r="L16" s="5"/>
      <c r="M16" s="5"/>
      <c r="N16" s="5"/>
      <c r="O16" s="5"/>
      <c r="P16" s="45"/>
      <c r="Q16" s="5"/>
      <c r="R16" s="5"/>
      <c r="S16" s="5"/>
    </row>
    <row r="17" spans="1:28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x14ac:dyDescent="0.2">
      <c r="P18" s="11"/>
      <c r="Q18" s="5"/>
      <c r="R18" s="6"/>
      <c r="S18" s="5"/>
    </row>
    <row r="19" spans="1:28" x14ac:dyDescent="0.2">
      <c r="P19" s="5"/>
      <c r="Q19" s="5"/>
      <c r="R19" s="6"/>
      <c r="S19" s="5"/>
    </row>
    <row r="20" spans="1:28" x14ac:dyDescent="0.2">
      <c r="P20" s="5"/>
      <c r="Q20" s="5"/>
      <c r="R20" s="6"/>
      <c r="S20" s="5"/>
    </row>
    <row r="21" spans="1:28" x14ac:dyDescent="0.2">
      <c r="P21" s="12"/>
      <c r="Q21" s="12"/>
      <c r="R21" s="13"/>
      <c r="S21" s="12"/>
    </row>
  </sheetData>
  <phoneticPr fontId="13" type="noConversion"/>
  <pageMargins left="0.75" right="0.75" top="1" bottom="1" header="0.5" footer="0.5"/>
  <pageSetup paperSize="5" orientation="landscape" r:id="rId1"/>
  <headerFooter alignWithMargins="0">
    <oddHeader>&amp;CLINCOLN COUNTY&amp;R&amp;D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AB23"/>
  <sheetViews>
    <sheetView zoomScaleNormal="100" workbookViewId="0">
      <selection activeCell="C12" sqref="C12"/>
    </sheetView>
  </sheetViews>
  <sheetFormatPr defaultRowHeight="12.75" x14ac:dyDescent="0.2"/>
  <cols>
    <col min="1" max="1" width="11.28515625" bestFit="1" customWidth="1"/>
    <col min="2" max="2" width="0.7109375" customWidth="1"/>
    <col min="3" max="3" width="32.42578125" customWidth="1"/>
    <col min="4" max="4" width="0.7109375" customWidth="1"/>
    <col min="5" max="5" width="20.7109375" customWidth="1"/>
    <col min="6" max="6" width="0.85546875" customWidth="1"/>
    <col min="7" max="7" width="3.140625" hidden="1" customWidth="1"/>
    <col min="8" max="8" width="26.5703125" customWidth="1"/>
    <col min="9" max="9" width="0.5703125" customWidth="1"/>
    <col min="11" max="11" width="0.5703125" customWidth="1"/>
    <col min="13" max="13" width="0.42578125" customWidth="1"/>
    <col min="15" max="15" width="0.42578125" customWidth="1"/>
    <col min="17" max="17" width="0.42578125" customWidth="1"/>
    <col min="19" max="19" width="0.5703125" customWidth="1"/>
    <col min="21" max="21" width="0.5703125" customWidth="1"/>
    <col min="22" max="22" width="6.85546875" customWidth="1"/>
    <col min="23" max="23" width="0.5703125" customWidth="1"/>
    <col min="24" max="24" width="3.28515625" customWidth="1"/>
    <col min="25" max="25" width="0.7109375" customWidth="1"/>
  </cols>
  <sheetData>
    <row r="3" spans="1:28" x14ac:dyDescent="0.2">
      <c r="A3" s="1" t="s">
        <v>55</v>
      </c>
      <c r="C3" s="293" t="s">
        <v>27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</row>
    <row r="4" spans="1:28" x14ac:dyDescent="0.2">
      <c r="Z4" s="24"/>
      <c r="AA4" s="24"/>
      <c r="AB4" s="24"/>
    </row>
    <row r="5" spans="1:28" ht="13.5" thickBot="1" x14ac:dyDescent="0.25">
      <c r="A5" s="17" t="s">
        <v>0</v>
      </c>
      <c r="B5" s="18"/>
      <c r="C5" s="17" t="s">
        <v>1</v>
      </c>
      <c r="D5" s="17"/>
      <c r="E5" s="17" t="s">
        <v>15</v>
      </c>
      <c r="F5" s="17"/>
      <c r="G5" s="17"/>
      <c r="H5" s="17" t="s">
        <v>16</v>
      </c>
      <c r="I5" s="17"/>
      <c r="J5" s="17" t="s">
        <v>42</v>
      </c>
      <c r="K5" s="17"/>
      <c r="L5" s="17" t="s">
        <v>5</v>
      </c>
      <c r="M5" s="17"/>
      <c r="N5" s="17" t="s">
        <v>26</v>
      </c>
      <c r="O5" s="17"/>
      <c r="P5" s="23" t="s">
        <v>8</v>
      </c>
      <c r="Q5" s="17"/>
      <c r="R5" s="23" t="s">
        <v>9</v>
      </c>
      <c r="S5" s="23"/>
      <c r="T5" s="23" t="s">
        <v>17</v>
      </c>
      <c r="U5" s="23"/>
      <c r="V5" s="23" t="s">
        <v>22</v>
      </c>
      <c r="W5" s="25"/>
      <c r="X5" s="23" t="s">
        <v>23</v>
      </c>
      <c r="Y5" s="25"/>
      <c r="Z5" s="27"/>
      <c r="AA5" s="29"/>
      <c r="AB5" s="27"/>
    </row>
    <row r="6" spans="1:28" x14ac:dyDescent="0.2">
      <c r="A6" s="14"/>
      <c r="B6" s="5"/>
      <c r="C6" s="16"/>
      <c r="D6" s="16"/>
      <c r="E6" s="16"/>
      <c r="F6" s="5"/>
      <c r="G6" s="5"/>
      <c r="H6" s="5"/>
      <c r="I6" s="5"/>
      <c r="J6" s="5"/>
      <c r="K6" s="5"/>
      <c r="L6" s="57"/>
      <c r="M6" s="5"/>
      <c r="N6" s="5"/>
      <c r="O6" s="5"/>
      <c r="P6" s="6"/>
      <c r="Q6" s="5"/>
      <c r="R6" s="13"/>
      <c r="S6" s="5"/>
      <c r="T6" s="5"/>
      <c r="U6" s="5"/>
      <c r="V6" s="5"/>
      <c r="W6" s="5"/>
      <c r="X6" s="5"/>
    </row>
    <row r="7" spans="1:28" x14ac:dyDescent="0.2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5"/>
      <c r="R7" s="5"/>
      <c r="S7" s="5"/>
      <c r="T7" s="5"/>
      <c r="U7" s="5"/>
      <c r="V7" s="5"/>
      <c r="W7" s="5"/>
      <c r="X7" s="5"/>
    </row>
    <row r="8" spans="1:28" x14ac:dyDescent="0.2">
      <c r="A8" s="1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5"/>
      <c r="R8" s="5"/>
      <c r="S8" s="5"/>
      <c r="T8" s="5"/>
      <c r="U8" s="5"/>
      <c r="V8" s="5"/>
      <c r="W8" s="5"/>
      <c r="X8" s="5"/>
    </row>
    <row r="9" spans="1:28" x14ac:dyDescent="0.2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5"/>
      <c r="X9" s="5"/>
    </row>
    <row r="10" spans="1:28" x14ac:dyDescent="0.2">
      <c r="A10" s="1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5"/>
      <c r="R10" s="5"/>
      <c r="S10" s="5"/>
      <c r="T10" s="5"/>
      <c r="U10" s="5"/>
      <c r="V10" s="5"/>
      <c r="W10" s="5"/>
      <c r="X10" s="5"/>
    </row>
    <row r="11" spans="1:28" x14ac:dyDescent="0.2">
      <c r="A11" s="1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5"/>
      <c r="R11" s="5"/>
      <c r="S11" s="5"/>
      <c r="T11" s="5"/>
      <c r="U11" s="5"/>
      <c r="V11" s="5"/>
      <c r="W11" s="5"/>
      <c r="X11" s="5"/>
    </row>
    <row r="12" spans="1:28" x14ac:dyDescent="0.2">
      <c r="A12" s="1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5"/>
      <c r="R12" s="5"/>
      <c r="S12" s="5"/>
      <c r="T12" s="5"/>
      <c r="U12" s="5"/>
      <c r="V12" s="5"/>
      <c r="W12" s="5"/>
      <c r="X12" s="5"/>
    </row>
    <row r="13" spans="1:28" x14ac:dyDescent="0.2">
      <c r="A13" s="1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5"/>
      <c r="R13" s="5"/>
      <c r="S13" s="5"/>
      <c r="T13" s="5"/>
      <c r="U13" s="5"/>
      <c r="V13" s="5"/>
      <c r="W13" s="5"/>
      <c r="X13" s="5"/>
    </row>
    <row r="14" spans="1:28" x14ac:dyDescent="0.2">
      <c r="A14" s="1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5"/>
      <c r="R14" s="5"/>
      <c r="S14" s="5"/>
      <c r="T14" s="5"/>
      <c r="U14" s="5"/>
      <c r="V14" s="5"/>
      <c r="W14" s="5"/>
      <c r="X14" s="5"/>
    </row>
    <row r="15" spans="1:28" x14ac:dyDescent="0.2">
      <c r="A15" s="1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5"/>
      <c r="R15" s="5"/>
      <c r="S15" s="5"/>
      <c r="T15" s="5"/>
      <c r="U15" s="5"/>
      <c r="V15" s="5"/>
      <c r="W15" s="5"/>
      <c r="X15" s="5"/>
    </row>
    <row r="16" spans="1:28" x14ac:dyDescent="0.2">
      <c r="A16" s="1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  <c r="Q16" s="5"/>
      <c r="R16" s="5"/>
      <c r="S16" s="5"/>
      <c r="T16" s="5"/>
      <c r="U16" s="5"/>
      <c r="V16" s="5"/>
      <c r="W16" s="5"/>
      <c r="X16" s="5"/>
    </row>
    <row r="17" spans="1:24" ht="13.5" thickBot="1" x14ac:dyDescent="0.25">
      <c r="A17" s="1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  <c r="Q17" s="9"/>
      <c r="R17" s="9"/>
      <c r="S17" s="9"/>
      <c r="T17" s="9"/>
      <c r="U17" s="9"/>
      <c r="V17" s="9"/>
      <c r="W17" s="9"/>
      <c r="X17" s="9"/>
    </row>
    <row r="18" spans="1:24" x14ac:dyDescent="0.2">
      <c r="A18" s="44"/>
      <c r="P18" s="11"/>
      <c r="Q18" s="5"/>
      <c r="R18" s="6"/>
      <c r="S18" s="5"/>
    </row>
    <row r="19" spans="1:24" x14ac:dyDescent="0.2">
      <c r="A19" s="44"/>
      <c r="P19" s="5"/>
      <c r="Q19" s="5"/>
      <c r="R19" s="6"/>
      <c r="S19" s="5"/>
    </row>
    <row r="20" spans="1:24" x14ac:dyDescent="0.2">
      <c r="A20" s="44"/>
      <c r="N20" s="11" t="s">
        <v>12</v>
      </c>
      <c r="O20" s="5"/>
      <c r="P20" s="6"/>
      <c r="Q20" s="5"/>
      <c r="R20" s="6"/>
    </row>
    <row r="21" spans="1:24" x14ac:dyDescent="0.2">
      <c r="N21" s="5" t="s">
        <v>11</v>
      </c>
      <c r="O21" s="5"/>
      <c r="P21" s="6" t="s">
        <v>11</v>
      </c>
      <c r="Q21" s="5"/>
      <c r="R21" s="6" t="s">
        <v>8</v>
      </c>
    </row>
    <row r="22" spans="1:24" x14ac:dyDescent="0.2">
      <c r="N22" s="5" t="s">
        <v>7</v>
      </c>
      <c r="O22" s="5"/>
      <c r="P22" s="6" t="s">
        <v>13</v>
      </c>
      <c r="Q22" s="5"/>
      <c r="R22" s="6" t="s">
        <v>14</v>
      </c>
    </row>
    <row r="23" spans="1:24" x14ac:dyDescent="0.2">
      <c r="N23" s="12">
        <f>SUM(N6:N17)</f>
        <v>0</v>
      </c>
      <c r="O23" s="12"/>
      <c r="P23" s="13">
        <f>SUM(P6:P17)</f>
        <v>0</v>
      </c>
      <c r="Q23" s="12"/>
      <c r="R23" s="13" t="e">
        <f>P23/N23</f>
        <v>#DIV/0!</v>
      </c>
    </row>
  </sheetData>
  <mergeCells count="1">
    <mergeCell ref="C3:X3"/>
  </mergeCells>
  <phoneticPr fontId="13" type="noConversion"/>
  <pageMargins left="0.75" right="0.75" top="1" bottom="1" header="0.5" footer="0.5"/>
  <pageSetup paperSize="5" orientation="landscape" r:id="rId1"/>
  <headerFooter alignWithMargins="0">
    <oddHeader>&amp;CLINCOLN COUNTY&amp;R&amp;D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B23"/>
  <sheetViews>
    <sheetView zoomScaleNormal="100" workbookViewId="0">
      <selection activeCell="P24" sqref="P24"/>
    </sheetView>
  </sheetViews>
  <sheetFormatPr defaultRowHeight="12.75" x14ac:dyDescent="0.2"/>
  <cols>
    <col min="1" max="1" width="11.28515625" style="279" customWidth="1"/>
    <col min="2" max="2" width="1.140625" style="279" customWidth="1"/>
    <col min="3" max="3" width="32.42578125" style="279" customWidth="1"/>
    <col min="4" max="4" width="0.85546875" style="279" customWidth="1"/>
    <col min="5" max="5" width="18.5703125" style="279" customWidth="1"/>
    <col min="6" max="6" width="0.7109375" style="279" customWidth="1"/>
    <col min="7" max="7" width="23.85546875" style="279" hidden="1" customWidth="1"/>
    <col min="8" max="8" width="27" style="279" customWidth="1"/>
    <col min="9" max="9" width="1" style="279" customWidth="1"/>
    <col min="10" max="10" width="9.85546875" style="279" customWidth="1"/>
    <col min="11" max="11" width="0.85546875" style="279" customWidth="1"/>
    <col min="12" max="12" width="9.140625" style="279"/>
    <col min="13" max="13" width="1" style="279" customWidth="1"/>
    <col min="14" max="14" width="9.140625" style="279"/>
    <col min="15" max="15" width="0.85546875" style="279" customWidth="1"/>
    <col min="16" max="16" width="9.140625" style="279"/>
    <col min="17" max="17" width="1" style="279" customWidth="1"/>
    <col min="18" max="18" width="9.140625" style="279"/>
    <col min="19" max="19" width="0.5703125" style="279" customWidth="1"/>
    <col min="20" max="20" width="9.140625" style="279"/>
    <col min="21" max="21" width="0.5703125" style="279" customWidth="1"/>
    <col min="22" max="22" width="9.140625" style="279"/>
    <col min="23" max="23" width="0.85546875" style="279" customWidth="1"/>
    <col min="24" max="16384" width="9.140625" style="279"/>
  </cols>
  <sheetData>
    <row r="3" spans="1:28" x14ac:dyDescent="0.2">
      <c r="A3" s="280" t="s">
        <v>55</v>
      </c>
      <c r="H3" s="278" t="s">
        <v>44</v>
      </c>
    </row>
    <row r="4" spans="1:28" x14ac:dyDescent="0.2">
      <c r="H4" s="5" t="s">
        <v>45</v>
      </c>
      <c r="Z4" s="281"/>
      <c r="AA4" s="281"/>
      <c r="AB4" s="281"/>
    </row>
    <row r="5" spans="1:28" ht="13.5" thickBot="1" x14ac:dyDescent="0.25">
      <c r="A5" s="17" t="s">
        <v>0</v>
      </c>
      <c r="B5" s="282"/>
      <c r="C5" s="17" t="s">
        <v>1</v>
      </c>
      <c r="D5" s="17"/>
      <c r="E5" s="17" t="s">
        <v>15</v>
      </c>
      <c r="F5" s="17"/>
      <c r="G5" s="17"/>
      <c r="H5" s="17" t="s">
        <v>16</v>
      </c>
      <c r="I5" s="17"/>
      <c r="J5" s="17" t="s">
        <v>42</v>
      </c>
      <c r="K5" s="17"/>
      <c r="L5" s="17" t="s">
        <v>5</v>
      </c>
      <c r="M5" s="17"/>
      <c r="N5" s="17" t="s">
        <v>26</v>
      </c>
      <c r="O5" s="17"/>
      <c r="P5" s="23" t="s">
        <v>8</v>
      </c>
      <c r="Q5" s="17"/>
      <c r="R5" s="23" t="s">
        <v>9</v>
      </c>
      <c r="S5" s="23"/>
      <c r="T5" s="23" t="s">
        <v>17</v>
      </c>
      <c r="U5" s="23"/>
      <c r="V5" s="23" t="s">
        <v>22</v>
      </c>
      <c r="W5" s="283"/>
      <c r="X5" s="23" t="s">
        <v>23</v>
      </c>
      <c r="Y5" s="284"/>
      <c r="Z5" s="27"/>
      <c r="AA5" s="284"/>
      <c r="AB5" s="27"/>
    </row>
    <row r="6" spans="1:28" ht="21.75" customHeight="1" x14ac:dyDescent="0.2">
      <c r="A6" s="14">
        <v>330920300095</v>
      </c>
      <c r="B6" s="5"/>
      <c r="C6" s="16" t="s">
        <v>122</v>
      </c>
      <c r="D6" s="5"/>
      <c r="E6" s="16" t="s">
        <v>123</v>
      </c>
      <c r="F6" s="16"/>
      <c r="G6" s="16"/>
      <c r="H6" s="16" t="s">
        <v>124</v>
      </c>
      <c r="I6" s="5"/>
      <c r="J6" s="5">
        <v>349691</v>
      </c>
      <c r="K6" s="5"/>
      <c r="L6" s="57">
        <v>43132</v>
      </c>
      <c r="M6" s="5"/>
      <c r="N6" s="5">
        <v>50.09</v>
      </c>
      <c r="O6" s="5"/>
      <c r="P6" s="6">
        <v>222000</v>
      </c>
      <c r="Q6" s="5"/>
      <c r="R6" s="13">
        <f>P6/N6</f>
        <v>4432.0223597524455</v>
      </c>
      <c r="S6" s="5"/>
      <c r="T6" s="5">
        <v>2</v>
      </c>
      <c r="U6" s="5"/>
      <c r="V6" s="5">
        <v>1</v>
      </c>
      <c r="W6" s="5"/>
      <c r="X6" s="5"/>
    </row>
    <row r="7" spans="1:28" ht="16.5" customHeight="1" x14ac:dyDescent="0.2">
      <c r="A7" s="14">
        <v>330917200121</v>
      </c>
      <c r="B7" s="5"/>
      <c r="C7" s="16" t="s">
        <v>133</v>
      </c>
      <c r="D7" s="5"/>
      <c r="E7" s="16" t="s">
        <v>134</v>
      </c>
      <c r="F7" s="16"/>
      <c r="G7" s="16"/>
      <c r="H7" s="16" t="s">
        <v>135</v>
      </c>
      <c r="I7" s="5"/>
      <c r="J7" s="5">
        <v>349780</v>
      </c>
      <c r="K7" s="5"/>
      <c r="L7" s="57">
        <v>43160</v>
      </c>
      <c r="M7" s="5"/>
      <c r="N7" s="5">
        <v>35.64</v>
      </c>
      <c r="O7" s="5"/>
      <c r="P7" s="6">
        <v>35000</v>
      </c>
      <c r="Q7" s="5"/>
      <c r="R7" s="13">
        <f>P7/N7</f>
        <v>982.04264870931536</v>
      </c>
      <c r="S7" s="5"/>
      <c r="T7" s="5">
        <v>0</v>
      </c>
      <c r="U7" s="5"/>
      <c r="V7" s="5"/>
      <c r="W7" s="5"/>
      <c r="X7" s="5"/>
    </row>
    <row r="8" spans="1:28" x14ac:dyDescent="0.2">
      <c r="A8" s="14">
        <v>330917200117</v>
      </c>
      <c r="B8" s="5"/>
      <c r="C8" s="16" t="s">
        <v>212</v>
      </c>
      <c r="D8" s="5"/>
      <c r="E8" s="16" t="s">
        <v>213</v>
      </c>
      <c r="F8" s="16"/>
      <c r="G8" s="16"/>
      <c r="H8" s="16" t="s">
        <v>214</v>
      </c>
      <c r="I8" s="5"/>
      <c r="J8" s="5">
        <v>350455</v>
      </c>
      <c r="K8" s="5"/>
      <c r="L8" s="57">
        <v>43313</v>
      </c>
      <c r="M8" s="5"/>
      <c r="N8" s="5">
        <v>35.47</v>
      </c>
      <c r="O8" s="5"/>
      <c r="P8" s="6">
        <v>20000</v>
      </c>
      <c r="Q8" s="5"/>
      <c r="R8" s="13">
        <f>P8/N8</f>
        <v>563.85678037778405</v>
      </c>
      <c r="S8" s="5"/>
      <c r="T8" s="5">
        <v>0</v>
      </c>
      <c r="U8" s="5"/>
      <c r="V8" s="5"/>
      <c r="W8" s="5"/>
      <c r="X8" s="5"/>
    </row>
    <row r="9" spans="1:28" x14ac:dyDescent="0.2">
      <c r="A9" s="47"/>
      <c r="B9" s="16"/>
      <c r="C9" s="16"/>
      <c r="D9" s="5"/>
      <c r="E9" s="16"/>
      <c r="F9" s="16"/>
      <c r="G9" s="16"/>
      <c r="H9" s="16"/>
      <c r="I9" s="5"/>
      <c r="J9" s="5"/>
      <c r="K9" s="5"/>
      <c r="L9" s="57"/>
      <c r="M9" s="5"/>
      <c r="N9" s="5"/>
      <c r="O9" s="5"/>
      <c r="P9" s="6"/>
      <c r="Q9" s="5"/>
      <c r="R9" s="79"/>
      <c r="S9" s="5"/>
      <c r="T9" s="5"/>
      <c r="U9" s="5"/>
      <c r="V9" s="5"/>
      <c r="W9" s="5"/>
      <c r="X9" s="5"/>
    </row>
    <row r="10" spans="1:28" x14ac:dyDescent="0.2">
      <c r="A10" s="47"/>
      <c r="B10" s="16"/>
      <c r="C10" s="16"/>
      <c r="D10" s="5"/>
      <c r="E10" s="16"/>
      <c r="F10" s="16"/>
      <c r="G10" s="16"/>
      <c r="H10" s="16"/>
      <c r="I10" s="5"/>
      <c r="J10" s="5"/>
      <c r="K10" s="5"/>
      <c r="L10" s="57"/>
      <c r="M10" s="5"/>
      <c r="N10" s="5"/>
      <c r="O10" s="5"/>
      <c r="P10" s="6"/>
      <c r="Q10" s="5"/>
      <c r="R10" s="79"/>
      <c r="S10" s="5"/>
      <c r="T10" s="5"/>
      <c r="U10" s="5"/>
      <c r="V10" s="5"/>
      <c r="W10" s="5"/>
      <c r="X10" s="5"/>
    </row>
    <row r="11" spans="1:28" x14ac:dyDescent="0.2">
      <c r="A11" s="47"/>
      <c r="B11" s="16"/>
      <c r="C11" s="16"/>
      <c r="D11" s="5"/>
      <c r="E11" s="16"/>
      <c r="F11" s="16"/>
      <c r="G11" s="16"/>
      <c r="H11" s="16"/>
      <c r="I11" s="5"/>
      <c r="J11" s="5"/>
      <c r="K11" s="5"/>
      <c r="L11" s="57"/>
      <c r="M11" s="5"/>
      <c r="N11" s="5"/>
      <c r="O11" s="5"/>
      <c r="P11" s="6"/>
      <c r="Q11" s="5"/>
      <c r="R11" s="79"/>
      <c r="S11" s="5"/>
      <c r="T11" s="5"/>
      <c r="U11" s="5"/>
      <c r="V11" s="5"/>
      <c r="W11" s="5"/>
      <c r="X11" s="5"/>
    </row>
    <row r="12" spans="1:28" x14ac:dyDescent="0.2">
      <c r="A12" s="47"/>
      <c r="B12" s="16"/>
      <c r="C12" s="16"/>
      <c r="D12" s="5"/>
      <c r="E12" s="16"/>
      <c r="F12" s="16"/>
      <c r="G12" s="16"/>
      <c r="H12" s="16"/>
      <c r="I12" s="5"/>
      <c r="J12" s="5"/>
      <c r="K12" s="5"/>
      <c r="L12" s="5"/>
      <c r="M12" s="5"/>
      <c r="N12" s="5"/>
      <c r="O12" s="5"/>
      <c r="P12" s="6"/>
      <c r="Q12" s="5"/>
      <c r="R12" s="79"/>
      <c r="S12" s="5"/>
      <c r="T12" s="5"/>
      <c r="U12" s="5"/>
      <c r="V12" s="5"/>
      <c r="W12" s="5"/>
      <c r="X12" s="5"/>
    </row>
    <row r="13" spans="1:28" x14ac:dyDescent="0.2">
      <c r="A13" s="47"/>
      <c r="B13" s="16"/>
      <c r="C13" s="16"/>
      <c r="D13" s="5"/>
      <c r="E13" s="16"/>
      <c r="F13" s="16"/>
      <c r="G13" s="16"/>
      <c r="H13" s="16"/>
      <c r="I13" s="5"/>
      <c r="J13" s="5"/>
      <c r="K13" s="5"/>
      <c r="L13" s="5"/>
      <c r="M13" s="5"/>
      <c r="N13" s="5"/>
      <c r="O13" s="5"/>
      <c r="P13" s="6"/>
      <c r="Q13" s="5"/>
      <c r="R13" s="79"/>
      <c r="S13" s="5"/>
      <c r="T13" s="5"/>
      <c r="U13" s="5"/>
      <c r="V13" s="5"/>
      <c r="W13" s="5"/>
      <c r="X13" s="5"/>
    </row>
    <row r="14" spans="1:28" x14ac:dyDescent="0.2">
      <c r="A14" s="47"/>
      <c r="B14" s="16"/>
      <c r="C14" s="16"/>
      <c r="D14" s="5"/>
      <c r="E14" s="16"/>
      <c r="F14" s="16"/>
      <c r="G14" s="16"/>
      <c r="H14" s="16"/>
      <c r="I14" s="5"/>
      <c r="J14" s="5"/>
      <c r="K14" s="5"/>
      <c r="L14" s="5"/>
      <c r="M14" s="5"/>
      <c r="N14" s="5"/>
      <c r="O14" s="5"/>
      <c r="P14" s="6"/>
      <c r="Q14" s="5"/>
      <c r="R14" s="79"/>
      <c r="S14" s="5"/>
      <c r="T14" s="5"/>
      <c r="U14" s="5"/>
      <c r="V14" s="5"/>
      <c r="W14" s="5"/>
      <c r="X14" s="5"/>
    </row>
    <row r="15" spans="1:28" x14ac:dyDescent="0.2">
      <c r="A15" s="47"/>
      <c r="B15" s="16"/>
      <c r="C15" s="16"/>
      <c r="D15" s="5"/>
      <c r="E15" s="16"/>
      <c r="F15" s="16"/>
      <c r="G15" s="16"/>
      <c r="H15" s="16"/>
      <c r="I15" s="5"/>
      <c r="J15" s="5"/>
      <c r="K15" s="5"/>
      <c r="L15" s="5"/>
      <c r="M15" s="5"/>
      <c r="N15" s="5"/>
      <c r="O15" s="5"/>
      <c r="P15" s="6"/>
      <c r="Q15" s="5"/>
      <c r="R15" s="79"/>
      <c r="S15" s="5"/>
      <c r="T15" s="5"/>
      <c r="U15" s="5"/>
      <c r="V15" s="5"/>
      <c r="W15" s="5"/>
      <c r="X15" s="5"/>
    </row>
    <row r="16" spans="1:28" x14ac:dyDescent="0.2">
      <c r="A16" s="14"/>
      <c r="B16" s="5"/>
      <c r="C16" s="5"/>
      <c r="D16" s="5"/>
      <c r="E16" s="16"/>
      <c r="F16" s="16"/>
      <c r="G16" s="16"/>
      <c r="H16" s="16"/>
      <c r="I16" s="5"/>
      <c r="J16" s="5"/>
      <c r="K16" s="5"/>
      <c r="L16" s="5"/>
      <c r="M16" s="5"/>
      <c r="N16" s="5"/>
      <c r="O16" s="5"/>
      <c r="P16" s="6"/>
      <c r="Q16" s="5"/>
      <c r="R16" s="79"/>
      <c r="S16" s="5"/>
      <c r="T16" s="5"/>
      <c r="U16" s="5"/>
      <c r="V16" s="5"/>
      <c r="W16" s="5"/>
      <c r="X16" s="5"/>
    </row>
    <row r="17" spans="1:24" ht="13.5" thickBot="1" x14ac:dyDescent="0.25">
      <c r="A17" s="1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  <c r="Q17" s="9"/>
      <c r="R17" s="85"/>
      <c r="S17" s="9"/>
      <c r="T17" s="9"/>
      <c r="U17" s="9"/>
      <c r="V17" s="9"/>
      <c r="W17" s="9"/>
      <c r="X17" s="9"/>
    </row>
    <row r="18" spans="1:24" x14ac:dyDescent="0.2">
      <c r="A18" s="285"/>
      <c r="P18" s="11"/>
      <c r="Q18" s="5"/>
      <c r="R18" s="6"/>
      <c r="S18" s="5"/>
    </row>
    <row r="19" spans="1:24" x14ac:dyDescent="0.2">
      <c r="A19" s="285"/>
      <c r="P19" s="5"/>
      <c r="Q19" s="5"/>
      <c r="R19" s="6"/>
      <c r="S19" s="5"/>
    </row>
    <row r="20" spans="1:24" x14ac:dyDescent="0.2">
      <c r="A20" s="285"/>
      <c r="N20" s="11" t="s">
        <v>12</v>
      </c>
      <c r="O20" s="5"/>
      <c r="P20" s="6"/>
      <c r="Q20" s="5"/>
      <c r="R20" s="6"/>
    </row>
    <row r="21" spans="1:24" x14ac:dyDescent="0.2">
      <c r="N21" s="5" t="s">
        <v>11</v>
      </c>
      <c r="O21" s="5"/>
      <c r="P21" s="6" t="s">
        <v>11</v>
      </c>
      <c r="Q21" s="5"/>
      <c r="R21" s="6" t="s">
        <v>8</v>
      </c>
    </row>
    <row r="22" spans="1:24" x14ac:dyDescent="0.2">
      <c r="N22" s="5" t="s">
        <v>7</v>
      </c>
      <c r="O22" s="5"/>
      <c r="P22" s="6" t="s">
        <v>13</v>
      </c>
      <c r="Q22" s="5"/>
      <c r="R22" s="6" t="s">
        <v>14</v>
      </c>
    </row>
    <row r="23" spans="1:24" x14ac:dyDescent="0.2">
      <c r="N23" s="12">
        <f>SUM(N6:N17)</f>
        <v>121.2</v>
      </c>
      <c r="O23" s="12"/>
      <c r="P23" s="13">
        <f>SUM(P6:P17)</f>
        <v>277000</v>
      </c>
      <c r="Q23" s="12"/>
      <c r="R23" s="52">
        <f>P23/N23</f>
        <v>2285.4785478547856</v>
      </c>
    </row>
  </sheetData>
  <pageMargins left="0.7" right="0.19" top="0.75" bottom="0.75" header="0.3" footer="0.3"/>
  <pageSetup paperSize="5" scale="94" orientation="landscape" r:id="rId1"/>
  <headerFooter>
    <oddHeader>&amp;CLINCOLN COUNTY&amp;R&amp;D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DRY FM&amp;COM.FM&amp;GRS</vt:lpstr>
      <vt:lpstr>GRAZING</vt:lpstr>
      <vt:lpstr>FALCON RNCH SALES-LINCOLN RANCH</vt:lpstr>
      <vt:lpstr>LDS TR.SALES</vt:lpstr>
      <vt:lpstr>IMP.COUNTY TR.SALES</vt:lpstr>
      <vt:lpstr>VAC.COUNTY TR.SALES</vt:lpstr>
      <vt:lpstr>SOUTH LIMON TR.SALES</vt:lpstr>
      <vt:lpstr>NORTH LIMON TR. SALES</vt:lpstr>
      <vt:lpstr>FOXX MESA RANCH</vt:lpstr>
      <vt:lpstr>'DRY FM&amp;COM.FM&amp;GRS'!Print_Area</vt:lpstr>
      <vt:lpstr>'FALCON RNCH SALES-LINCOLN RANCH'!Print_Area</vt:lpstr>
      <vt:lpstr>'FOXX MESA RANCH'!Print_Area</vt:lpstr>
      <vt:lpstr>GRAZING!Print_Area</vt:lpstr>
      <vt:lpstr>'IMP.COUNTY TR.SALES'!Print_Area</vt:lpstr>
      <vt:lpstr>'LDS TR.SALES'!Print_Area</vt:lpstr>
      <vt:lpstr>'NORTH LIMON TR. SALES'!Print_Area</vt:lpstr>
      <vt:lpstr>'SOUTH LIMON TR.SALES'!Print_Area</vt:lpstr>
      <vt:lpstr>'VAC.COUNTY TR.SALES'!Print_Area</vt:lpstr>
    </vt:vector>
  </TitlesOfParts>
  <Company>Assessor's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Lincoln County</dc:creator>
  <cp:lastModifiedBy>Christi Hollenbaugh</cp:lastModifiedBy>
  <cp:lastPrinted>2018-12-27T19:27:43Z</cp:lastPrinted>
  <dcterms:created xsi:type="dcterms:W3CDTF">2000-05-02T15:58:26Z</dcterms:created>
  <dcterms:modified xsi:type="dcterms:W3CDTF">2020-06-02T15:25:38Z</dcterms:modified>
</cp:coreProperties>
</file>